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95" yWindow="0" windowWidth="23880" windowHeight="11580" activeTab="1"/>
  </bookViews>
  <sheets>
    <sheet name="Титул " sheetId="5" r:id="rId1"/>
    <sheet name="КУГ" sheetId="1" r:id="rId2"/>
    <sheet name="План" sheetId="2" r:id="rId3"/>
    <sheet name="Кабинет" sheetId="6" r:id="rId4"/>
    <sheet name="Согласование" sheetId="3" r:id="rId5"/>
    <sheet name="Лист1" sheetId="4" r:id="rId6"/>
  </sheets>
  <calcPr calcId="145621"/>
</workbook>
</file>

<file path=xl/calcChain.xml><?xml version="1.0" encoding="utf-8"?>
<calcChain xmlns="http://schemas.openxmlformats.org/spreadsheetml/2006/main">
  <c r="AB8" i="2" l="1"/>
  <c r="AE8" i="2"/>
  <c r="AH8" i="2"/>
  <c r="AK8" i="2"/>
  <c r="AL8" i="2"/>
  <c r="AO8" i="2"/>
  <c r="Y8" i="2"/>
  <c r="AL9" i="2"/>
  <c r="I25" i="2"/>
  <c r="X24" i="2"/>
  <c r="W24" i="2"/>
  <c r="W20" i="2" s="1"/>
  <c r="V24" i="2"/>
  <c r="V20" i="2" s="1"/>
  <c r="U24" i="2"/>
  <c r="T24" i="2"/>
  <c r="T20" i="2" s="1"/>
  <c r="T9" i="2" s="1"/>
  <c r="T8" i="2" s="1"/>
  <c r="S24" i="2"/>
  <c r="S20" i="2" s="1"/>
  <c r="R24" i="2"/>
  <c r="Q24" i="2"/>
  <c r="P24" i="2"/>
  <c r="O24" i="2"/>
  <c r="O20" i="2" s="1"/>
  <c r="N24" i="2"/>
  <c r="M24" i="2"/>
  <c r="L24" i="2"/>
  <c r="K24" i="2"/>
  <c r="K20" i="2" s="1"/>
  <c r="J24" i="2"/>
  <c r="I24" i="2"/>
  <c r="M23" i="2"/>
  <c r="I23" i="2" s="1"/>
  <c r="I22" i="2"/>
  <c r="M21" i="2"/>
  <c r="I21" i="2"/>
  <c r="X20" i="2"/>
  <c r="U20" i="2"/>
  <c r="U9" i="2" s="1"/>
  <c r="R20" i="2"/>
  <c r="Q20" i="2"/>
  <c r="P20" i="2"/>
  <c r="N20" i="2"/>
  <c r="L20" i="2"/>
  <c r="J20" i="2"/>
  <c r="I19" i="2"/>
  <c r="I18" i="2"/>
  <c r="M17" i="2"/>
  <c r="I17" i="2"/>
  <c r="M16" i="2"/>
  <c r="I16" i="2" s="1"/>
  <c r="M15" i="2"/>
  <c r="I15" i="2"/>
  <c r="M14" i="2"/>
  <c r="I14" i="2" s="1"/>
  <c r="M13" i="2"/>
  <c r="I13" i="2"/>
  <c r="M12" i="2"/>
  <c r="I12" i="2" s="1"/>
  <c r="M11" i="2"/>
  <c r="I11" i="2" s="1"/>
  <c r="X10" i="2"/>
  <c r="X9" i="2" s="1"/>
  <c r="X8" i="2" s="1"/>
  <c r="W10" i="2"/>
  <c r="V10" i="2"/>
  <c r="U10" i="2"/>
  <c r="T10" i="2"/>
  <c r="S10" i="2"/>
  <c r="R10" i="2"/>
  <c r="Q10" i="2"/>
  <c r="P10" i="2"/>
  <c r="P9" i="2" s="1"/>
  <c r="O10" i="2"/>
  <c r="N10" i="2"/>
  <c r="N9" i="2" s="1"/>
  <c r="L10" i="2"/>
  <c r="K10" i="2"/>
  <c r="J10" i="2"/>
  <c r="R9" i="2"/>
  <c r="L9" i="2"/>
  <c r="J9" i="2"/>
  <c r="AP71" i="2"/>
  <c r="AQ71" i="2"/>
  <c r="AP65" i="2"/>
  <c r="AQ65" i="2"/>
  <c r="AL58" i="2"/>
  <c r="AM58" i="2"/>
  <c r="AN58" i="2"/>
  <c r="AO58" i="2"/>
  <c r="AP58" i="2"/>
  <c r="AQ58" i="2"/>
  <c r="AF52" i="2"/>
  <c r="AF51" i="2" s="1"/>
  <c r="AG52" i="2"/>
  <c r="AG51" i="2" s="1"/>
  <c r="AH52" i="2"/>
  <c r="AI52" i="2"/>
  <c r="AI51" i="2" s="1"/>
  <c r="AJ52" i="2"/>
  <c r="AJ51" i="2" s="1"/>
  <c r="AK52" i="2"/>
  <c r="AL52" i="2"/>
  <c r="AM52" i="2"/>
  <c r="AN52" i="2"/>
  <c r="AO52" i="2"/>
  <c r="AP52" i="2"/>
  <c r="AQ52" i="2"/>
  <c r="Y52" i="2"/>
  <c r="Z52" i="2"/>
  <c r="Z51" i="2" s="1"/>
  <c r="AA52" i="2"/>
  <c r="AA51" i="2" s="1"/>
  <c r="AB52" i="2"/>
  <c r="AC52" i="2"/>
  <c r="AC51" i="2" s="1"/>
  <c r="AD52" i="2"/>
  <c r="AD51" i="2" s="1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Y10" i="2"/>
  <c r="Z10" i="2"/>
  <c r="AA10" i="2"/>
  <c r="AA9" i="2" s="1"/>
  <c r="AB10" i="2"/>
  <c r="AB9" i="2" s="1"/>
  <c r="AC10" i="2"/>
  <c r="AD10" i="2"/>
  <c r="AE10" i="2"/>
  <c r="AE9" i="2" s="1"/>
  <c r="AF10" i="2"/>
  <c r="AG10" i="2"/>
  <c r="AH10" i="2"/>
  <c r="AI10" i="2"/>
  <c r="AI9" i="2" s="1"/>
  <c r="AJ10" i="2"/>
  <c r="AJ9" i="2" s="1"/>
  <c r="AK10" i="2"/>
  <c r="AL10" i="2"/>
  <c r="AM10" i="2"/>
  <c r="AM9" i="2" s="1"/>
  <c r="AN10" i="2"/>
  <c r="AO10" i="2"/>
  <c r="AP10" i="2"/>
  <c r="AQ10" i="2"/>
  <c r="AQ9" i="2" s="1"/>
  <c r="AC9" i="2"/>
  <c r="BE19" i="1"/>
  <c r="BL16" i="1"/>
  <c r="BL17" i="1"/>
  <c r="BL18" i="1"/>
  <c r="BL15" i="1"/>
  <c r="AM51" i="2" l="1"/>
  <c r="AM36" i="2" s="1"/>
  <c r="AM26" i="2" s="1"/>
  <c r="AM8" i="2" s="1"/>
  <c r="AC36" i="2"/>
  <c r="AG36" i="2"/>
  <c r="AG26" i="2" s="1"/>
  <c r="AG8" i="2" s="1"/>
  <c r="AP9" i="2"/>
  <c r="Y9" i="2"/>
  <c r="M10" i="2"/>
  <c r="M9" i="2" s="1"/>
  <c r="Q9" i="2"/>
  <c r="V9" i="2"/>
  <c r="V8" i="2" s="1"/>
  <c r="K9" i="2"/>
  <c r="O9" i="2"/>
  <c r="S9" i="2"/>
  <c r="W9" i="2"/>
  <c r="W8" i="2" s="1"/>
  <c r="AI36" i="2"/>
  <c r="I20" i="2"/>
  <c r="M20" i="2"/>
  <c r="I10" i="2"/>
  <c r="AG9" i="2"/>
  <c r="U8" i="2"/>
  <c r="AN9" i="2"/>
  <c r="AF9" i="2"/>
  <c r="AP51" i="2"/>
  <c r="AP36" i="2" s="1"/>
  <c r="AP26" i="2" s="1"/>
  <c r="AP8" i="2" s="1"/>
  <c r="AQ51" i="2"/>
  <c r="AQ36" i="2" s="1"/>
  <c r="AQ26" i="2" s="1"/>
  <c r="AQ8" i="2" s="1"/>
  <c r="AN51" i="2"/>
  <c r="AN36" i="2" s="1"/>
  <c r="AN26" i="2" s="1"/>
  <c r="AN8" i="2" s="1"/>
  <c r="AJ36" i="2"/>
  <c r="AJ26" i="2" s="1"/>
  <c r="AJ8" i="2" s="1"/>
  <c r="AF36" i="2"/>
  <c r="AF26" i="2" s="1"/>
  <c r="AF8" i="2" s="1"/>
  <c r="Z36" i="2"/>
  <c r="Z26" i="2" s="1"/>
  <c r="Z8" i="2" s="1"/>
  <c r="AD36" i="2"/>
  <c r="AD26" i="2" s="1"/>
  <c r="AD8" i="2" s="1"/>
  <c r="AA36" i="2"/>
  <c r="AA26" i="2" s="1"/>
  <c r="AA8" i="2" s="1"/>
  <c r="AC26" i="2"/>
  <c r="AC8" i="2" s="1"/>
  <c r="AI26" i="2"/>
  <c r="AI8" i="2" s="1"/>
  <c r="AO9" i="2"/>
  <c r="AK9" i="2"/>
  <c r="AH9" i="2"/>
  <c r="AD9" i="2"/>
  <c r="Z9" i="2"/>
  <c r="I9" i="2" l="1"/>
  <c r="G8" i="2"/>
  <c r="H8" i="2"/>
  <c r="K71" i="2"/>
  <c r="J71" i="2"/>
  <c r="K65" i="2"/>
  <c r="J65" i="2"/>
  <c r="K58" i="2"/>
  <c r="J58" i="2"/>
  <c r="K52" i="2"/>
  <c r="J52" i="2"/>
  <c r="K37" i="2"/>
  <c r="J37" i="2"/>
  <c r="K33" i="2"/>
  <c r="J33" i="2"/>
  <c r="K27" i="2"/>
  <c r="J27" i="2"/>
  <c r="J36" i="2" l="1"/>
  <c r="J26" i="2" s="1"/>
  <c r="J51" i="2"/>
  <c r="K51" i="2"/>
  <c r="K36" i="2" s="1"/>
  <c r="K26" i="2" s="1"/>
  <c r="J8" i="2" l="1"/>
  <c r="K8" i="2"/>
  <c r="BG19" i="1" l="1"/>
  <c r="BH19" i="1"/>
  <c r="BI19" i="1"/>
  <c r="BJ19" i="1"/>
  <c r="BK19" i="1"/>
  <c r="BF19" i="1"/>
  <c r="AE58" i="2"/>
  <c r="AH58" i="2"/>
  <c r="AK58" i="2"/>
  <c r="AB58" i="2"/>
  <c r="M72" i="2"/>
  <c r="M67" i="2"/>
  <c r="O67" i="2" s="1"/>
  <c r="M66" i="2"/>
  <c r="M60" i="2"/>
  <c r="M61" i="2"/>
  <c r="M59" i="2"/>
  <c r="M54" i="2"/>
  <c r="M53" i="2"/>
  <c r="M39" i="2"/>
  <c r="O39" i="2" s="1"/>
  <c r="M40" i="2"/>
  <c r="O40" i="2" s="1"/>
  <c r="M41" i="2"/>
  <c r="O41" i="2" s="1"/>
  <c r="M42" i="2"/>
  <c r="O42" i="2" s="1"/>
  <c r="M43" i="2"/>
  <c r="O43" i="2" s="1"/>
  <c r="M44" i="2"/>
  <c r="O44" i="2" s="1"/>
  <c r="M45" i="2"/>
  <c r="O45" i="2" s="1"/>
  <c r="M46" i="2"/>
  <c r="O46" i="2" s="1"/>
  <c r="M47" i="2"/>
  <c r="O47" i="2" s="1"/>
  <c r="M48" i="2"/>
  <c r="O48" i="2" s="1"/>
  <c r="M49" i="2"/>
  <c r="O49" i="2" s="1"/>
  <c r="M50" i="2"/>
  <c r="O50" i="2" s="1"/>
  <c r="M38" i="2"/>
  <c r="M35" i="2"/>
  <c r="M34" i="2"/>
  <c r="M29" i="2"/>
  <c r="O29" i="2" s="1"/>
  <c r="M30" i="2"/>
  <c r="O30" i="2" s="1"/>
  <c r="M31" i="2"/>
  <c r="O31" i="2" s="1"/>
  <c r="M32" i="2"/>
  <c r="M28" i="2"/>
  <c r="O28" i="2" s="1"/>
  <c r="AK71" i="2"/>
  <c r="AL71" i="2"/>
  <c r="AO71" i="2"/>
  <c r="AK65" i="2"/>
  <c r="AL65" i="2"/>
  <c r="AO65" i="2"/>
  <c r="AO51" i="2" s="1"/>
  <c r="AO36" i="2" s="1"/>
  <c r="AO26" i="2" s="1"/>
  <c r="AL51" i="2" l="1"/>
  <c r="AL36" i="2" s="1"/>
  <c r="AL26" i="2" s="1"/>
  <c r="AK51" i="2"/>
  <c r="AK36" i="2" s="1"/>
  <c r="AK26" i="2" s="1"/>
  <c r="BL19" i="1"/>
  <c r="O81" i="2" l="1"/>
  <c r="O80" i="2"/>
  <c r="O79" i="2"/>
  <c r="O78" i="2"/>
  <c r="O77" i="2"/>
  <c r="O76" i="2"/>
  <c r="O74" i="2"/>
  <c r="I74" i="2"/>
  <c r="O73" i="2"/>
  <c r="I73" i="2"/>
  <c r="I72" i="2"/>
  <c r="AH71" i="2"/>
  <c r="AE71" i="2"/>
  <c r="AB71" i="2"/>
  <c r="Y71" i="2"/>
  <c r="V71" i="2"/>
  <c r="S71" i="2"/>
  <c r="P71" i="2"/>
  <c r="O71" i="2"/>
  <c r="N71" i="2"/>
  <c r="M71" i="2"/>
  <c r="L71" i="2"/>
  <c r="I70" i="2"/>
  <c r="O69" i="2"/>
  <c r="I69" i="2"/>
  <c r="O68" i="2"/>
  <c r="I68" i="2"/>
  <c r="I67" i="2"/>
  <c r="O66" i="2"/>
  <c r="O65" i="2" s="1"/>
  <c r="I66" i="2"/>
  <c r="AH65" i="2"/>
  <c r="AE65" i="2"/>
  <c r="AB65" i="2"/>
  <c r="AB51" i="2" s="1"/>
  <c r="AB36" i="2" s="1"/>
  <c r="AB26" i="2" s="1"/>
  <c r="R65" i="2"/>
  <c r="Q65" i="2"/>
  <c r="P65" i="2"/>
  <c r="N65" i="2"/>
  <c r="M65" i="2"/>
  <c r="I64" i="2"/>
  <c r="O63" i="2"/>
  <c r="I63" i="2"/>
  <c r="O62" i="2"/>
  <c r="I62" i="2"/>
  <c r="I61" i="2"/>
  <c r="I60" i="2"/>
  <c r="I59" i="2"/>
  <c r="Y58" i="2"/>
  <c r="Y51" i="2" s="1"/>
  <c r="V58" i="2"/>
  <c r="S58" i="2"/>
  <c r="R58" i="2"/>
  <c r="Q58" i="2"/>
  <c r="P58" i="2"/>
  <c r="O58" i="2"/>
  <c r="N58" i="2"/>
  <c r="M58" i="2"/>
  <c r="L58" i="2"/>
  <c r="I57" i="2"/>
  <c r="O56" i="2"/>
  <c r="I56" i="2"/>
  <c r="O55" i="2"/>
  <c r="O52" i="2" s="1"/>
  <c r="I55" i="2"/>
  <c r="I54" i="2"/>
  <c r="I53" i="2"/>
  <c r="AE52" i="2"/>
  <c r="AE51" i="2" s="1"/>
  <c r="AE36" i="2" s="1"/>
  <c r="AE26" i="2" s="1"/>
  <c r="V52" i="2"/>
  <c r="S52" i="2"/>
  <c r="S51" i="2" s="1"/>
  <c r="R52" i="2"/>
  <c r="Q52" i="2"/>
  <c r="P52" i="2"/>
  <c r="N52" i="2"/>
  <c r="M52" i="2"/>
  <c r="L52" i="2"/>
  <c r="E51" i="2"/>
  <c r="I50" i="2"/>
  <c r="I49" i="2"/>
  <c r="I48" i="2"/>
  <c r="I47" i="2"/>
  <c r="I46" i="2"/>
  <c r="I45" i="2"/>
  <c r="I44" i="2"/>
  <c r="I43" i="2"/>
  <c r="I42" i="2"/>
  <c r="I41" i="2"/>
  <c r="I40" i="2"/>
  <c r="I39" i="2"/>
  <c r="O38" i="2"/>
  <c r="I38" i="2"/>
  <c r="Y37" i="2"/>
  <c r="V37" i="2"/>
  <c r="S37" i="2"/>
  <c r="R37" i="2"/>
  <c r="Q37" i="2"/>
  <c r="P37" i="2"/>
  <c r="M37" i="2"/>
  <c r="L37" i="2"/>
  <c r="E37" i="2"/>
  <c r="C37" i="2"/>
  <c r="C36" i="2" s="1"/>
  <c r="C8" i="2" s="1"/>
  <c r="I35" i="2"/>
  <c r="I34" i="2"/>
  <c r="Y33" i="2"/>
  <c r="V33" i="2"/>
  <c r="S33" i="2"/>
  <c r="R33" i="2"/>
  <c r="Q33" i="2"/>
  <c r="P33" i="2"/>
  <c r="O33" i="2"/>
  <c r="N33" i="2"/>
  <c r="M33" i="2"/>
  <c r="L33" i="2"/>
  <c r="O32" i="2"/>
  <c r="O27" i="2" s="1"/>
  <c r="I32" i="2"/>
  <c r="I31" i="2"/>
  <c r="I30" i="2"/>
  <c r="I29" i="2"/>
  <c r="I28" i="2"/>
  <c r="Y27" i="2"/>
  <c r="V27" i="2"/>
  <c r="V26" i="2" s="1"/>
  <c r="S27" i="2"/>
  <c r="S26" i="2" s="1"/>
  <c r="R27" i="2"/>
  <c r="Q27" i="2"/>
  <c r="P27" i="2"/>
  <c r="N27" i="2"/>
  <c r="M27" i="2"/>
  <c r="L27" i="2"/>
  <c r="S8" i="2"/>
  <c r="V51" i="2" l="1"/>
  <c r="AH51" i="2"/>
  <c r="AH36" i="2" s="1"/>
  <c r="AH26" i="2" s="1"/>
  <c r="R51" i="2"/>
  <c r="R36" i="2" s="1"/>
  <c r="I71" i="2"/>
  <c r="Q51" i="2"/>
  <c r="Q36" i="2" s="1"/>
  <c r="Y36" i="2"/>
  <c r="P51" i="2"/>
  <c r="P36" i="2" s="1"/>
  <c r="P26" i="2" s="1"/>
  <c r="N51" i="2"/>
  <c r="O51" i="2"/>
  <c r="I33" i="2"/>
  <c r="E8" i="2"/>
  <c r="I58" i="2"/>
  <c r="I52" i="2"/>
  <c r="Y26" i="2"/>
  <c r="I27" i="2"/>
  <c r="L65" i="2"/>
  <c r="M51" i="2"/>
  <c r="I37" i="2"/>
  <c r="R26" i="2" l="1"/>
  <c r="R8" i="2"/>
  <c r="Q8" i="2"/>
  <c r="Q26" i="2"/>
  <c r="P8" i="2"/>
  <c r="L51" i="2"/>
  <c r="L36" i="2" s="1"/>
  <c r="I65" i="2"/>
  <c r="M36" i="2"/>
  <c r="M26" i="2" s="1"/>
  <c r="I51" i="2" l="1"/>
  <c r="L26" i="2"/>
  <c r="L8" i="2"/>
  <c r="I36" i="2"/>
  <c r="M8" i="2"/>
  <c r="I26" i="2" l="1"/>
  <c r="I8" i="2"/>
  <c r="N37" i="2"/>
  <c r="N36" i="2" s="1"/>
  <c r="O37" i="2"/>
  <c r="O36" i="2" s="1"/>
  <c r="O8" i="2" s="1"/>
  <c r="O26" i="2" l="1"/>
  <c r="N8" i="2"/>
  <c r="N26" i="2"/>
</calcChain>
</file>

<file path=xl/sharedStrings.xml><?xml version="1.0" encoding="utf-8"?>
<sst xmlns="http://schemas.openxmlformats.org/spreadsheetml/2006/main" count="501" uniqueCount="324">
  <si>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</si>
  <si>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</si>
  <si>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</si>
  <si>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</si>
  <si>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</si>
  <si>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</si>
  <si>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</si>
  <si>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</si>
  <si>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</si>
  <si>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</si>
  <si>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</si>
  <si>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</si>
  <si>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</si>
  <si>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</si>
  <si>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</si>
  <si>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</si>
  <si>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</si>
  <si>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</si>
  <si>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</si>
  <si>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o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</si>
  <si>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</si>
  <si>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</si>
  <si>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</si>
  <si>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</si>
  <si>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</si>
  <si>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</si>
  <si>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</si>
  <si>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</si>
  <si>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</si>
  <si>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</si>
  <si>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</si>
  <si>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</si>
  <si>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</si>
  <si>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</si>
  <si>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</si>
  <si>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</si>
  <si>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</si>
  <si>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</si>
  <si>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</si>
  <si>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</si>
  <si>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по специальности  среднего профессионального образования </t>
  </si>
  <si>
    <t>по программе базовой подготовки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</si>
  <si>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</si>
  <si>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</si>
  <si>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</si>
  <si>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</si>
  <si>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 xml:space="preserve">2. Сводные данные по бюджету времени (в неделях)
</t>
  </si>
  <si>
    <t>∆</t>
  </si>
  <si>
    <t>Производственная практика (по профилю специальности)</t>
  </si>
  <si>
    <t>Производственная практика (преддипломная)</t>
  </si>
  <si>
    <t>дисциплин и МДК</t>
  </si>
  <si>
    <t>учебной практики</t>
  </si>
  <si>
    <t>производственной практики/ преддипломная практика</t>
  </si>
  <si>
    <t xml:space="preserve">1.1. Выпускная квалификационная работа 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</si>
  <si>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</si>
  <si>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</si>
  <si>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</si>
  <si>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</si>
  <si>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</si>
  <si>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</si>
  <si>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</si>
  <si>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</si>
  <si>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</si>
  <si>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Кабинеты:</t>
  </si>
  <si>
    <t>Лаборатории:</t>
  </si>
  <si>
    <t>Спортивный комплекс:</t>
  </si>
  <si>
    <t>Залы:</t>
  </si>
  <si>
    <t>5. Перечень лабораторий, кабинетов, мастерских и др.</t>
  </si>
  <si>
    <t>Семестр</t>
  </si>
  <si>
    <t>Недель</t>
  </si>
  <si>
    <t>ПДП.00</t>
  </si>
  <si>
    <t>4. Учебная и производственная практика</t>
  </si>
  <si>
    <t>на базе основного общего образования</t>
  </si>
  <si>
    <t>Иностранный язык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</si>
  <si>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</si>
  <si>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</si>
  <si>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</si>
  <si>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</si>
  <si>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</si>
  <si>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</si>
  <si>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</si>
  <si>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</si>
  <si>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</si>
  <si>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</si>
  <si>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</si>
  <si>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</si>
  <si>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</si>
  <si>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</si>
  <si>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</si>
  <si>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</si>
  <si>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</si>
  <si>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</si>
  <si>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</si>
  <si>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</si>
  <si>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</si>
  <si>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</si>
  <si>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</si>
  <si>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</si>
  <si>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</si>
  <si>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</si>
  <si>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Экономика организации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</si>
  <si>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</si>
  <si>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</si>
  <si>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</si>
  <si>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</si>
  <si>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</si>
  <si>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</si>
  <si>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</si>
  <si>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</si>
  <si>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</si>
  <si>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</si>
  <si>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</si>
  <si>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</si>
  <si>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</si>
  <si>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ГИА.00</t>
  </si>
  <si>
    <t>Δ</t>
  </si>
  <si>
    <t>Иностранного языка</t>
  </si>
  <si>
    <t>Библиотека, читальный зал с выходом в сеть Интернет</t>
  </si>
  <si>
    <t>Актовый зал</t>
  </si>
  <si>
    <t>Статистика</t>
  </si>
  <si>
    <t>Документационное обеспечение управления</t>
  </si>
  <si>
    <t>Статистики</t>
  </si>
  <si>
    <t>МДК.02.02</t>
  </si>
  <si>
    <t>Социально-экономических дисциплин</t>
  </si>
  <si>
    <t>Открытый стадион широкого профиля с элементами полосы препятствий</t>
  </si>
  <si>
    <t>занятия на уроках</t>
  </si>
  <si>
    <t>Маркетинг</t>
  </si>
  <si>
    <t>ПДП</t>
  </si>
  <si>
    <t>4 нед</t>
  </si>
  <si>
    <t>6 нед</t>
  </si>
  <si>
    <t>1. Программа базовой подготовки</t>
  </si>
  <si>
    <t>4 нед.</t>
  </si>
  <si>
    <t>2 нед</t>
  </si>
  <si>
    <t xml:space="preserve">1. Календарный учебный график </t>
  </si>
  <si>
    <t>Спортивный зал</t>
  </si>
  <si>
    <t>Документационного обеспечения управления</t>
  </si>
  <si>
    <t>Бухгалтерский учёт</t>
  </si>
  <si>
    <t>МДК.01.02</t>
  </si>
  <si>
    <t>УП.01</t>
  </si>
  <si>
    <t>МДК.02.03</t>
  </si>
  <si>
    <t>МДК.03.02</t>
  </si>
  <si>
    <t>УП.03</t>
  </si>
  <si>
    <t>УП.04</t>
  </si>
  <si>
    <t>ОГСЭ.05</t>
  </si>
  <si>
    <t>Русский язык и культура речи</t>
  </si>
  <si>
    <t>ОП.10</t>
  </si>
  <si>
    <t>Председатель П(Ц)К</t>
  </si>
  <si>
    <t>1курс</t>
  </si>
  <si>
    <t>ПП.04</t>
  </si>
  <si>
    <t>1 нед</t>
  </si>
  <si>
    <t>УП.02</t>
  </si>
  <si>
    <t>УП.00</t>
  </si>
  <si>
    <t>ПП.00</t>
  </si>
  <si>
    <t>СОГЛАСОВАНО</t>
  </si>
  <si>
    <t>Анализ финансово-хозяйственной деятельности</t>
  </si>
  <si>
    <t>ОП.11</t>
  </si>
  <si>
    <t>Русский язык</t>
  </si>
  <si>
    <t>Литература</t>
  </si>
  <si>
    <t>1,2*</t>
  </si>
  <si>
    <t xml:space="preserve">Основы  безопасности и жизнедеятельности </t>
  </si>
  <si>
    <t>Обществознание</t>
  </si>
  <si>
    <t>3 курс</t>
  </si>
  <si>
    <t>6*</t>
  </si>
  <si>
    <t>Математики</t>
  </si>
  <si>
    <t>Междисциплинарных курсов</t>
  </si>
  <si>
    <t xml:space="preserve">Государственная итоговая аттестация 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</si>
  <si>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</si>
  <si>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</si>
  <si>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</si>
  <si>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Государственная итоговая аттестация</t>
  </si>
  <si>
    <t>СОГЛАСОВАНО    РАБОТОДАТЕЛЕМ</t>
  </si>
  <si>
    <t>МП</t>
  </si>
  <si>
    <t xml:space="preserve">Менеджмент </t>
  </si>
  <si>
    <t>Финансы, денежное обращение и кредит</t>
  </si>
  <si>
    <t>Налоги и налогообложение</t>
  </si>
  <si>
    <t>Аудит</t>
  </si>
  <si>
    <t>ОП.12</t>
  </si>
  <si>
    <t>Основы логистики</t>
  </si>
  <si>
    <t>ОП.13</t>
  </si>
  <si>
    <t>Планирование и орагнизация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</si>
  <si>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</si>
  <si>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</si>
  <si>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</si>
  <si>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управления логистическими процессами в закупках, производстве и распределении</t>
  </si>
  <si>
    <t>Оценка ренетабельности системы складирования и оптимизация внутрипроизводственных потоковых процессов</t>
  </si>
  <si>
    <t>Оптимизация процессов транспортировки и проведение оценки стоимости затрат на хранение товарных запасов</t>
  </si>
  <si>
    <t xml:space="preserve">Оптимизация ресурсов организаций (подразделений) </t>
  </si>
  <si>
    <t>Оценка инвестиционных проектов в логистической системе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</si>
  <si>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</si>
  <si>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</si>
  <si>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фнукционирования логистических систем и операций</t>
  </si>
  <si>
    <t>1 нед.</t>
  </si>
  <si>
    <t>2 нед.</t>
  </si>
  <si>
    <t>72/144</t>
  </si>
  <si>
    <t>Правовых основ профессиональной деятельности</t>
  </si>
  <si>
    <t>Бухгалтерского учета, налогообложения и аудита</t>
  </si>
  <si>
    <t>Методический</t>
  </si>
  <si>
    <t>Анализа финансово-хозяйственной деятельности</t>
  </si>
  <si>
    <t>Компьютеризации профессиональной деятельности</t>
  </si>
  <si>
    <t>Технических средств обучения</t>
  </si>
  <si>
    <t>Оптимизация ресурсов организаций (подразделений), связанных с управлением материальными и нематериальными потоками</t>
  </si>
  <si>
    <t>ПМ.01.ЭК</t>
  </si>
  <si>
    <t>ПМ.02.ЭК</t>
  </si>
  <si>
    <t>ПМ.03.ЭК</t>
  </si>
  <si>
    <t>ПМ.04.ЭК</t>
  </si>
  <si>
    <t>Место для стрельбы</t>
  </si>
  <si>
    <t>: :</t>
  </si>
  <si>
    <t>4 курс</t>
  </si>
  <si>
    <t>7*</t>
  </si>
  <si>
    <t>8*</t>
  </si>
  <si>
    <t>Лабораторно-экзаменационная сессия</t>
  </si>
  <si>
    <t>3*</t>
  </si>
  <si>
    <t>72/-</t>
  </si>
  <si>
    <t>6,7,8</t>
  </si>
  <si>
    <t>Н.А. Дударевич</t>
  </si>
  <si>
    <t xml:space="preserve">В.В. Иванов </t>
  </si>
  <si>
    <t>-</t>
  </si>
  <si>
    <t>Информационных технологий в профессиональной деятельности</t>
  </si>
  <si>
    <t>Экономики организации</t>
  </si>
  <si>
    <t>Менеджмента</t>
  </si>
  <si>
    <t>Финансов, денежного обращения и кредита</t>
  </si>
  <si>
    <t>Безопасности жизнедеятельности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</si>
  <si>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</si>
  <si>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</si>
  <si>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</si>
  <si>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</si>
  <si>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</si>
  <si>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</si>
  <si>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</si>
  <si>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</si>
  <si>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</si>
  <si>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</si>
  <si>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</si>
  <si>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Ко-во контрольных работ</t>
  </si>
  <si>
    <t>всего по дисциплине</t>
  </si>
  <si>
    <t>в т.ч. итоговых письменных классных</t>
  </si>
  <si>
    <t>2</t>
  </si>
  <si>
    <t>обязательная при очной форме обучения</t>
  </si>
  <si>
    <t>Обязат. учебные занятия при заочной форме обучения (час.)</t>
  </si>
  <si>
    <t>9 (1к)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</si>
  <si>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</si>
  <si>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</si>
  <si>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Подготовка к государственной итоговой аттестации</t>
  </si>
  <si>
    <t>М.А. Щуплова</t>
  </si>
  <si>
    <t>Зав учебным отделом</t>
  </si>
  <si>
    <t xml:space="preserve">Профиль профессионального образования - социально-экономический </t>
  </si>
  <si>
    <t>Приказ об утверждении ФГОС  - от 28 июля 2014 г. № 834</t>
  </si>
  <si>
    <t>Квалификация - Операционный логист</t>
  </si>
  <si>
    <t>38.02.03 Операционная деятельность в логистике</t>
  </si>
  <si>
    <t>УЧЕБНЫЙ ПЛАН</t>
  </si>
  <si>
    <t>______________ А.В. Рош</t>
  </si>
  <si>
    <t>Директор КИТиС "Галактика"</t>
  </si>
  <si>
    <t>УТВЕРЖДАЮ:</t>
  </si>
  <si>
    <t>КОЛЛЕДЖ ИННОВАЦИОННЫХ ТЕХНОЛОГИЙ И СЕРВИСА "ГАЛАКТИКА"</t>
  </si>
  <si>
    <t xml:space="preserve">Профессиональное образовательное частное учреждение </t>
  </si>
  <si>
    <t xml:space="preserve">  Форма обучения - заочная</t>
  </si>
  <si>
    <t xml:space="preserve">  Нормативный срок обучения - 3 года 10 месяцев</t>
  </si>
  <si>
    <t>Самостоятельная работа студентов</t>
  </si>
  <si>
    <t>Лабораторно - экзаменационная сессия</t>
  </si>
  <si>
    <t>Последовательность и распределение обязательной нагрузки по курсам и скеместрам                                                                  (час, в семестр)</t>
  </si>
  <si>
    <t>Перечень циклов, дисциплин, профессиональных модулей, МДК, практик</t>
  </si>
  <si>
    <t>другое</t>
  </si>
  <si>
    <t>дифференцированный зачет</t>
  </si>
  <si>
    <t>в т.ч. обзорно-установочные занятия</t>
  </si>
  <si>
    <t>контрольные работы, шт</t>
  </si>
  <si>
    <t xml:space="preserve">1                                                 семестр                                                  </t>
  </si>
  <si>
    <t xml:space="preserve">2                                                                 семестр 
</t>
  </si>
  <si>
    <t xml:space="preserve">5
семестр  
</t>
  </si>
  <si>
    <t xml:space="preserve">7
семестр  
</t>
  </si>
  <si>
    <t xml:space="preserve">3                   семестр </t>
  </si>
  <si>
    <t xml:space="preserve">4                         семестр 
</t>
  </si>
  <si>
    <t xml:space="preserve">6                            семестр  </t>
  </si>
  <si>
    <t xml:space="preserve">8                        семестр  </t>
  </si>
  <si>
    <t>Учебные циклы ППССЗ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</si>
  <si>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</si>
  <si>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</si>
  <si>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</si>
  <si>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</si>
  <si>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</si>
  <si>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</si>
  <si>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</si>
  <si>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</si>
  <si>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</si>
  <si>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</si>
  <si>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</si>
  <si>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</si>
  <si>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</si>
  <si>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</si>
  <si>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</si>
  <si>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</si>
  <si>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</si>
  <si>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</si>
  <si>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</si>
  <si>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</si>
  <si>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</si>
  <si>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</si>
  <si>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Информатика</t>
  </si>
  <si>
    <t>ДУП</t>
  </si>
  <si>
    <t>Дополнительные учебные предметы</t>
  </si>
  <si>
    <t>ДУП.01</t>
  </si>
  <si>
    <t>Введение в специальность</t>
  </si>
  <si>
    <t>1</t>
  </si>
  <si>
    <t>6</t>
  </si>
  <si>
    <t>7</t>
  </si>
  <si>
    <t>3(1к)</t>
  </si>
  <si>
    <t>2(1к)</t>
  </si>
  <si>
    <t>6 (1к)</t>
  </si>
  <si>
    <t>курсовых работ - 2</t>
  </si>
  <si>
    <t>4*</t>
  </si>
  <si>
    <t>6(1к)</t>
  </si>
  <si>
    <t>зачетов - 34 (4к)</t>
  </si>
  <si>
    <t>Профессиональная подготовка</t>
  </si>
  <si>
    <t>ПП</t>
  </si>
  <si>
    <t>8(3к)</t>
  </si>
  <si>
    <t>17 (4к)</t>
  </si>
  <si>
    <t>24(4к)</t>
  </si>
  <si>
    <t>34(4к)</t>
  </si>
  <si>
    <t>Экзамен по модулю</t>
  </si>
  <si>
    <t>экзаменов - 16</t>
  </si>
  <si>
    <t xml:space="preserve">Заместитель директора колледжа </t>
  </si>
  <si>
    <r>
      <t xml:space="preserve">        </t>
    </r>
    <r>
      <rPr>
        <i/>
        <sz val="12"/>
        <rFont val="Times New Roman"/>
        <family val="1"/>
        <charset val="204"/>
      </rPr>
      <t xml:space="preserve">   Должность                                                            (Подпись)                                         (ФИО)</t>
    </r>
  </si>
  <si>
    <t xml:space="preserve">Генеральный директор ООО "Альянс"                                                  Д.В. Науменко                                 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</si>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</sst>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6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32" fillId="0" borderId="0"/>
  </cellStyleXfs>
  <cellXfs count="716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2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7" fillId="0" borderId="1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left" vertical="top"/>
    </xf>
    <xf numFmtId="0" fontId="7" fillId="0" borderId="23" xfId="0" applyNumberFormat="1" applyFont="1" applyFill="1" applyBorder="1" applyAlignment="1" applyProtection="1">
      <alignment vertical="top"/>
    </xf>
    <xf numFmtId="0" fontId="6" fillId="0" borderId="23" xfId="0" applyNumberFormat="1" applyFont="1" applyFill="1" applyBorder="1" applyAlignment="1" applyProtection="1">
      <alignment horizontal="center" vertical="top" wrapText="1"/>
    </xf>
    <xf numFmtId="0" fontId="3" fillId="0" borderId="2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vertical="top"/>
    </xf>
    <xf numFmtId="0" fontId="10" fillId="0" borderId="9" xfId="0" applyNumberFormat="1" applyFont="1" applyFill="1" applyBorder="1" applyAlignment="1" applyProtection="1">
      <alignment horizontal="left" vertical="top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26" fillId="0" borderId="3" xfId="0" applyNumberFormat="1" applyFont="1" applyFill="1" applyBorder="1" applyAlignment="1" applyProtection="1">
      <alignment horizontal="left" vertical="top"/>
    </xf>
    <xf numFmtId="0" fontId="16" fillId="0" borderId="3" xfId="0" applyNumberFormat="1" applyFont="1" applyFill="1" applyBorder="1" applyAlignment="1" applyProtection="1">
      <alignment horizontal="left" vertical="center"/>
    </xf>
    <xf numFmtId="1" fontId="16" fillId="0" borderId="3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left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1" fontId="16" fillId="0" borderId="23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left" vertical="center"/>
    </xf>
    <xf numFmtId="0" fontId="16" fillId="0" borderId="19" xfId="0" applyNumberFormat="1" applyFont="1" applyFill="1" applyBorder="1" applyAlignment="1" applyProtection="1">
      <alignment horizontal="left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1" fontId="16" fillId="0" borderId="19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27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1" fontId="15" fillId="0" borderId="3" xfId="0" applyNumberFormat="1" applyFont="1" applyFill="1" applyBorder="1" applyAlignment="1" applyProtection="1">
      <alignment horizontal="center" vertical="center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1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1" fontId="15" fillId="0" borderId="19" xfId="0" applyNumberFormat="1" applyFont="1" applyFill="1" applyBorder="1" applyAlignment="1" applyProtection="1">
      <alignment horizontal="center" vertical="center"/>
    </xf>
    <xf numFmtId="0" fontId="23" fillId="0" borderId="1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28" fillId="0" borderId="9" xfId="0" applyNumberFormat="1" applyFont="1" applyFill="1" applyBorder="1" applyAlignment="1" applyProtection="1">
      <alignment horizontal="left" vertical="center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28" fillId="0" borderId="19" xfId="0" applyNumberFormat="1" applyFont="1" applyFill="1" applyBorder="1" applyAlignment="1" applyProtection="1">
      <alignment horizontal="left" vertical="center"/>
    </xf>
    <xf numFmtId="1" fontId="28" fillId="0" borderId="19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left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28" fillId="0" borderId="23" xfId="0" applyNumberFormat="1" applyFont="1" applyFill="1" applyBorder="1" applyAlignment="1" applyProtection="1">
      <alignment horizontal="left" vertical="center"/>
    </xf>
    <xf numFmtId="0" fontId="28" fillId="0" borderId="23" xfId="0" applyNumberFormat="1" applyFont="1" applyFill="1" applyBorder="1" applyAlignment="1" applyProtection="1">
      <alignment horizontal="left" vertical="center" wrapText="1"/>
    </xf>
    <xf numFmtId="1" fontId="27" fillId="0" borderId="3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left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1" fontId="27" fillId="0" borderId="9" xfId="0" applyNumberFormat="1" applyFont="1" applyFill="1" applyBorder="1" applyAlignment="1" applyProtection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/>
    </xf>
    <xf numFmtId="1" fontId="27" fillId="0" borderId="23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left" vertical="center" wrapText="1"/>
    </xf>
    <xf numFmtId="1" fontId="27" fillId="0" borderId="19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vertical="top" wrapText="1"/>
    </xf>
    <xf numFmtId="0" fontId="16" fillId="2" borderId="1" xfId="0" applyNumberFormat="1" applyFont="1" applyFill="1" applyBorder="1" applyAlignment="1" applyProtection="1">
      <alignment vertical="top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top"/>
    </xf>
    <xf numFmtId="0" fontId="31" fillId="0" borderId="36" xfId="0" applyNumberFormat="1" applyFont="1" applyFill="1" applyBorder="1" applyAlignment="1" applyProtection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left" vertical="top"/>
    </xf>
    <xf numFmtId="0" fontId="8" fillId="0" borderId="9" xfId="0" applyNumberFormat="1" applyFont="1" applyFill="1" applyBorder="1" applyAlignment="1" applyProtection="1">
      <alignment horizontal="left" vertical="top"/>
    </xf>
    <xf numFmtId="0" fontId="8" fillId="0" borderId="46" xfId="0" applyNumberFormat="1" applyFont="1" applyFill="1" applyBorder="1" applyAlignment="1" applyProtection="1">
      <alignment horizontal="left" vertical="top"/>
    </xf>
    <xf numFmtId="0" fontId="25" fillId="0" borderId="47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35" xfId="0" applyNumberFormat="1" applyFont="1" applyFill="1" applyBorder="1" applyAlignment="1" applyProtection="1">
      <alignment horizontal="center" vertical="center"/>
    </xf>
    <xf numFmtId="0" fontId="9" fillId="0" borderId="46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top"/>
    </xf>
    <xf numFmtId="0" fontId="7" fillId="0" borderId="19" xfId="0" applyNumberFormat="1" applyFont="1" applyFill="1" applyBorder="1" applyAlignment="1" applyProtection="1">
      <alignment vertical="top"/>
    </xf>
    <xf numFmtId="0" fontId="20" fillId="0" borderId="19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7" fillId="0" borderId="19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29" fillId="0" borderId="3" xfId="0" applyNumberFormat="1" applyFont="1" applyFill="1" applyBorder="1" applyAlignment="1" applyProtection="1">
      <alignment horizontal="center" vertical="center"/>
    </xf>
    <xf numFmtId="1" fontId="15" fillId="0" borderId="9" xfId="0" applyNumberFormat="1" applyFont="1" applyFill="1" applyBorder="1" applyAlignment="1" applyProtection="1">
      <alignment horizontal="center" vertical="center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/>
    </xf>
    <xf numFmtId="0" fontId="9" fillId="0" borderId="45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0" fontId="9" fillId="0" borderId="35" xfId="0" applyNumberFormat="1" applyFont="1" applyFill="1" applyBorder="1" applyAlignment="1" applyProtection="1">
      <alignment horizontal="center"/>
    </xf>
    <xf numFmtId="0" fontId="10" fillId="0" borderId="23" xfId="0" applyNumberFormat="1" applyFont="1" applyFill="1" applyBorder="1" applyAlignment="1" applyProtection="1">
      <alignment horizontal="center" vertical="center"/>
    </xf>
    <xf numFmtId="0" fontId="25" fillId="0" borderId="44" xfId="0" applyNumberFormat="1" applyFont="1" applyFill="1" applyBorder="1" applyAlignment="1" applyProtection="1">
      <alignment horizontal="center" vertical="top"/>
    </xf>
    <xf numFmtId="0" fontId="25" fillId="0" borderId="47" xfId="0" applyNumberFormat="1" applyFont="1" applyFill="1" applyBorder="1" applyAlignment="1" applyProtection="1">
      <alignment horizontal="center" vertical="top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0" fillId="0" borderId="0" xfId="0" applyNumberFormat="1" applyFont="1" applyFill="1" applyBorder="1" applyAlignment="1" applyProtection="1">
      <alignment horizontal="center" vertical="center" textRotation="90"/>
    </xf>
    <xf numFmtId="0" fontId="10" fillId="0" borderId="8" xfId="0" applyNumberFormat="1" applyFont="1" applyFill="1" applyBorder="1" applyAlignment="1" applyProtection="1">
      <alignment horizontal="center" vertical="center" textRotation="90"/>
    </xf>
    <xf numFmtId="0" fontId="8" fillId="0" borderId="10" xfId="0" applyNumberFormat="1" applyFont="1" applyFill="1" applyBorder="1" applyAlignment="1" applyProtection="1">
      <alignment horizontal="left" vertical="top"/>
    </xf>
    <xf numFmtId="0" fontId="15" fillId="2" borderId="1" xfId="0" applyNumberFormat="1" applyFont="1" applyFill="1" applyBorder="1" applyAlignment="1" applyProtection="1">
      <alignment horizontal="left" vertical="top" wrapText="1"/>
    </xf>
    <xf numFmtId="49" fontId="16" fillId="0" borderId="9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7" fillId="0" borderId="0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top"/>
    </xf>
    <xf numFmtId="0" fontId="10" fillId="0" borderId="51" xfId="0" applyNumberFormat="1" applyFont="1" applyFill="1" applyBorder="1" applyAlignment="1" applyProtection="1">
      <alignment horizontal="center" vertical="center" textRotation="90"/>
    </xf>
    <xf numFmtId="0" fontId="10" fillId="0" borderId="52" xfId="0" applyNumberFormat="1" applyFont="1" applyFill="1" applyBorder="1" applyAlignment="1" applyProtection="1">
      <alignment horizontal="center" vertical="center" textRotation="90"/>
    </xf>
    <xf numFmtId="0" fontId="10" fillId="0" borderId="9" xfId="0" applyNumberFormat="1" applyFont="1" applyFill="1" applyBorder="1" applyAlignment="1" applyProtection="1">
      <alignment horizontal="center" vertical="center" textRotation="90"/>
    </xf>
    <xf numFmtId="0" fontId="10" fillId="0" borderId="10" xfId="0" applyNumberFormat="1" applyFont="1" applyFill="1" applyBorder="1" applyAlignment="1" applyProtection="1">
      <alignment horizontal="center" vertical="center" textRotation="90"/>
    </xf>
    <xf numFmtId="0" fontId="16" fillId="0" borderId="33" xfId="0" applyNumberFormat="1" applyFont="1" applyFill="1" applyBorder="1" applyAlignment="1" applyProtection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/>
    </xf>
    <xf numFmtId="0" fontId="15" fillId="0" borderId="26" xfId="0" applyNumberFormat="1" applyFont="1" applyFill="1" applyBorder="1" applyAlignment="1" applyProtection="1">
      <alignment horizontal="center" vertical="center"/>
    </xf>
    <xf numFmtId="0" fontId="15" fillId="0" borderId="5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55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1" fontId="16" fillId="0" borderId="55" xfId="0" applyNumberFormat="1" applyFont="1" applyFill="1" applyBorder="1" applyAlignment="1" applyProtection="1">
      <alignment horizontal="center" vertical="center"/>
    </xf>
    <xf numFmtId="1" fontId="16" fillId="0" borderId="33" xfId="0" applyNumberFormat="1" applyFont="1" applyFill="1" applyBorder="1" applyAlignment="1" applyProtection="1">
      <alignment horizontal="center" vertical="center"/>
    </xf>
    <xf numFmtId="1" fontId="16" fillId="0" borderId="26" xfId="0" applyNumberFormat="1" applyFont="1" applyFill="1" applyBorder="1" applyAlignment="1" applyProtection="1">
      <alignment horizontal="center" vertical="center"/>
    </xf>
    <xf numFmtId="1" fontId="15" fillId="0" borderId="16" xfId="0" applyNumberFormat="1" applyFont="1" applyFill="1" applyBorder="1" applyAlignment="1" applyProtection="1">
      <alignment horizontal="center" vertical="center"/>
    </xf>
    <xf numFmtId="1" fontId="15" fillId="0" borderId="36" xfId="0" applyNumberFormat="1" applyFont="1" applyFill="1" applyBorder="1" applyAlignment="1" applyProtection="1">
      <alignment horizontal="center" vertical="center"/>
    </xf>
    <xf numFmtId="1" fontId="16" fillId="0" borderId="5" xfId="0" applyNumberFormat="1" applyFont="1" applyFill="1" applyBorder="1" applyAlignment="1" applyProtection="1">
      <alignment horizontal="center" vertical="center"/>
    </xf>
    <xf numFmtId="1" fontId="16" fillId="0" borderId="46" xfId="0" applyNumberFormat="1" applyFont="1" applyFill="1" applyBorder="1" applyAlignment="1" applyProtection="1">
      <alignment horizontal="center" vertical="center"/>
    </xf>
    <xf numFmtId="1" fontId="16" fillId="0" borderId="54" xfId="0" applyNumberFormat="1" applyFont="1" applyFill="1" applyBorder="1" applyAlignment="1" applyProtection="1">
      <alignment horizontal="center" vertical="center"/>
    </xf>
    <xf numFmtId="1" fontId="15" fillId="0" borderId="54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1" fontId="15" fillId="0" borderId="10" xfId="0" applyNumberFormat="1" applyFont="1" applyFill="1" applyBorder="1" applyAlignment="1" applyProtection="1">
      <alignment horizontal="center" vertical="center"/>
    </xf>
    <xf numFmtId="1" fontId="16" fillId="0" borderId="36" xfId="0" applyNumberFormat="1" applyFont="1" applyFill="1" applyBorder="1" applyAlignment="1" applyProtection="1">
      <alignment horizontal="center" vertical="center"/>
    </xf>
    <xf numFmtId="1" fontId="15" fillId="0" borderId="26" xfId="0" applyNumberFormat="1" applyFont="1" applyFill="1" applyBorder="1" applyAlignment="1" applyProtection="1">
      <alignment horizontal="center" vertical="center"/>
    </xf>
    <xf numFmtId="1" fontId="15" fillId="0" borderId="55" xfId="0" applyNumberFormat="1" applyFont="1" applyFill="1" applyBorder="1" applyAlignment="1" applyProtection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0" fontId="15" fillId="0" borderId="54" xfId="0" applyNumberFormat="1" applyFont="1" applyFill="1" applyBorder="1" applyAlignment="1" applyProtection="1">
      <alignment horizontal="center" vertical="center" wrapText="1"/>
    </xf>
    <xf numFmtId="1" fontId="28" fillId="0" borderId="36" xfId="0" applyNumberFormat="1" applyFont="1" applyFill="1" applyBorder="1" applyAlignment="1" applyProtection="1">
      <alignment horizontal="center" vertical="center"/>
    </xf>
    <xf numFmtId="1" fontId="28" fillId="0" borderId="26" xfId="0" applyNumberFormat="1" applyFont="1" applyFill="1" applyBorder="1" applyAlignment="1" applyProtection="1">
      <alignment horizontal="center" vertical="center"/>
    </xf>
    <xf numFmtId="1" fontId="15" fillId="0" borderId="5" xfId="0" applyNumberFormat="1" applyFont="1" applyFill="1" applyBorder="1" applyAlignment="1" applyProtection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</xf>
    <xf numFmtId="49" fontId="15" fillId="0" borderId="54" xfId="0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1" fontId="16" fillId="0" borderId="16" xfId="0" applyNumberFormat="1" applyFont="1" applyFill="1" applyBorder="1" applyAlignment="1" applyProtection="1">
      <alignment horizontal="center" vertical="center"/>
    </xf>
    <xf numFmtId="0" fontId="15" fillId="0" borderId="55" xfId="0" applyNumberFormat="1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16" fillId="0" borderId="54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28" fillId="0" borderId="36" xfId="0" applyNumberFormat="1" applyFont="1" applyFill="1" applyBorder="1" applyAlignment="1" applyProtection="1">
      <alignment horizontal="center" vertical="center"/>
    </xf>
    <xf numFmtId="0" fontId="15" fillId="0" borderId="26" xfId="0" applyNumberFormat="1" applyFont="1" applyFill="1" applyBorder="1" applyAlignment="1" applyProtection="1">
      <alignment horizontal="center" vertical="center" wrapText="1"/>
    </xf>
    <xf numFmtId="0" fontId="16" fillId="0" borderId="33" xfId="0" applyNumberFormat="1" applyFont="1" applyFill="1" applyBorder="1" applyAlignment="1" applyProtection="1">
      <alignment horizontal="center" vertical="center" wrapText="1"/>
    </xf>
    <xf numFmtId="49" fontId="15" fillId="0" borderId="26" xfId="0" applyNumberFormat="1" applyFont="1" applyFill="1" applyBorder="1" applyAlignment="1" applyProtection="1">
      <alignment horizontal="center" vertical="center" wrapText="1"/>
    </xf>
    <xf numFmtId="0" fontId="16" fillId="0" borderId="26" xfId="0" applyNumberFormat="1" applyFont="1" applyFill="1" applyBorder="1" applyAlignment="1" applyProtection="1">
      <alignment horizontal="center" vertical="center" wrapText="1"/>
    </xf>
    <xf numFmtId="0" fontId="16" fillId="0" borderId="55" xfId="0" applyNumberFormat="1" applyFont="1" applyFill="1" applyBorder="1" applyAlignment="1" applyProtection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1" fontId="15" fillId="0" borderId="43" xfId="0" applyNumberFormat="1" applyFont="1" applyFill="1" applyBorder="1" applyAlignment="1" applyProtection="1">
      <alignment horizontal="center" vertical="center"/>
    </xf>
    <xf numFmtId="1" fontId="15" fillId="0" borderId="23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14" fillId="0" borderId="0" xfId="1" applyNumberFormat="1" applyFont="1" applyFill="1" applyBorder="1" applyAlignment="1" applyProtection="1">
      <alignment horizontal="center" vertical="top"/>
    </xf>
    <xf numFmtId="0" fontId="12" fillId="0" borderId="0" xfId="1" applyNumberFormat="1" applyFont="1" applyFill="1" applyBorder="1" applyAlignment="1" applyProtection="1">
      <alignment horizontal="center" vertical="top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top"/>
    </xf>
    <xf numFmtId="0" fontId="10" fillId="0" borderId="36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vertical="top"/>
    </xf>
    <xf numFmtId="0" fontId="8" fillId="0" borderId="46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3" fillId="0" borderId="48" xfId="0" applyNumberFormat="1" applyFont="1" applyFill="1" applyBorder="1" applyAlignment="1" applyProtection="1">
      <alignment horizontal="center" vertical="distributed" textRotation="90"/>
    </xf>
    <xf numFmtId="0" fontId="3" fillId="0" borderId="34" xfId="0" applyNumberFormat="1" applyFont="1" applyFill="1" applyBorder="1" applyAlignment="1" applyProtection="1">
      <alignment horizontal="center" vertical="distributed" textRotation="90"/>
    </xf>
    <xf numFmtId="0" fontId="31" fillId="0" borderId="44" xfId="0" applyNumberFormat="1" applyFont="1" applyFill="1" applyBorder="1" applyAlignment="1" applyProtection="1">
      <alignment horizontal="center" vertical="center" textRotation="90"/>
    </xf>
    <xf numFmtId="0" fontId="31" fillId="0" borderId="23" xfId="0" applyNumberFormat="1" applyFont="1" applyFill="1" applyBorder="1" applyAlignment="1" applyProtection="1">
      <alignment horizontal="center" vertical="center" textRotation="90"/>
    </xf>
    <xf numFmtId="0" fontId="31" fillId="0" borderId="46" xfId="0" applyNumberFormat="1" applyFont="1" applyFill="1" applyBorder="1" applyAlignment="1" applyProtection="1">
      <alignment horizontal="center" vertical="center" textRotation="90"/>
    </xf>
    <xf numFmtId="0" fontId="10" fillId="0" borderId="12" xfId="0" applyNumberFormat="1" applyFont="1" applyFill="1" applyBorder="1" applyAlignment="1" applyProtection="1">
      <alignment horizontal="center" vertical="center" textRotation="90"/>
    </xf>
    <xf numFmtId="0" fontId="10" fillId="0" borderId="62" xfId="0" applyNumberFormat="1" applyFont="1" applyFill="1" applyBorder="1" applyAlignment="1" applyProtection="1">
      <alignment horizontal="center" vertical="center" textRotation="90"/>
    </xf>
    <xf numFmtId="0" fontId="16" fillId="0" borderId="6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textRotation="90" wrapText="1"/>
    </xf>
    <xf numFmtId="0" fontId="33" fillId="0" borderId="1" xfId="0" applyNumberFormat="1" applyFont="1" applyFill="1" applyBorder="1" applyAlignment="1" applyProtection="1">
      <alignment horizontal="center" vertical="center" textRotation="90" wrapText="1"/>
    </xf>
    <xf numFmtId="1" fontId="16" fillId="0" borderId="45" xfId="0" applyNumberFormat="1" applyFont="1" applyFill="1" applyBorder="1" applyAlignment="1" applyProtection="1">
      <alignment horizontal="center" vertical="center"/>
    </xf>
    <xf numFmtId="1" fontId="16" fillId="0" borderId="14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vertical="top"/>
    </xf>
    <xf numFmtId="0" fontId="7" fillId="0" borderId="22" xfId="0" applyNumberFormat="1" applyFont="1" applyFill="1" applyBorder="1" applyAlignment="1" applyProtection="1">
      <alignment vertical="center"/>
    </xf>
    <xf numFmtId="1" fontId="16" fillId="0" borderId="35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vertical="center"/>
    </xf>
    <xf numFmtId="0" fontId="5" fillId="0" borderId="22" xfId="0" applyNumberFormat="1" applyFont="1" applyFill="1" applyBorder="1" applyAlignment="1" applyProtection="1">
      <alignment vertical="center"/>
    </xf>
    <xf numFmtId="1" fontId="28" fillId="0" borderId="35" xfId="0" applyNumberFormat="1" applyFont="1" applyFill="1" applyBorder="1" applyAlignment="1" applyProtection="1">
      <alignment horizontal="center" vertical="center"/>
    </xf>
    <xf numFmtId="1" fontId="28" fillId="0" borderId="14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16" fillId="0" borderId="21" xfId="0" applyNumberFormat="1" applyFont="1" applyFill="1" applyBorder="1" applyAlignment="1" applyProtection="1">
      <alignment horizontal="center" vertical="center"/>
    </xf>
    <xf numFmtId="0" fontId="28" fillId="0" borderId="21" xfId="0" applyNumberFormat="1" applyFont="1" applyFill="1" applyBorder="1" applyAlignment="1" applyProtection="1">
      <alignment horizontal="center" vertical="top"/>
    </xf>
    <xf numFmtId="0" fontId="16" fillId="0" borderId="45" xfId="0" applyNumberFormat="1" applyFont="1" applyFill="1" applyBorder="1" applyAlignment="1" applyProtection="1">
      <alignment horizontal="center" vertical="center"/>
    </xf>
    <xf numFmtId="0" fontId="16" fillId="0" borderId="55" xfId="0" applyNumberFormat="1" applyFont="1" applyFill="1" applyBorder="1" applyAlignment="1" applyProtection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33" fillId="0" borderId="16" xfId="0" applyNumberFormat="1" applyFont="1" applyFill="1" applyBorder="1" applyAlignment="1" applyProtection="1">
      <alignment horizontal="center" vertical="center" textRotation="90" wrapText="1"/>
    </xf>
    <xf numFmtId="1" fontId="16" fillId="0" borderId="1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1" fontId="28" fillId="0" borderId="54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23" fillId="0" borderId="54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vertical="top"/>
    </xf>
    <xf numFmtId="0" fontId="7" fillId="0" borderId="36" xfId="0" applyNumberFormat="1" applyFont="1" applyFill="1" applyBorder="1" applyAlignment="1" applyProtection="1">
      <alignment vertical="top"/>
    </xf>
    <xf numFmtId="0" fontId="15" fillId="0" borderId="67" xfId="0" applyNumberFormat="1" applyFont="1" applyFill="1" applyBorder="1" applyAlignment="1" applyProtection="1">
      <alignment horizontal="center" vertical="center"/>
    </xf>
    <xf numFmtId="0" fontId="16" fillId="0" borderId="67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6" fillId="0" borderId="61" xfId="0" applyNumberFormat="1" applyFont="1" applyFill="1" applyBorder="1" applyAlignment="1" applyProtection="1">
      <alignment horizontal="center" vertical="center" wrapText="1"/>
    </xf>
    <xf numFmtId="1" fontId="16" fillId="0" borderId="4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top"/>
    </xf>
    <xf numFmtId="0" fontId="33" fillId="0" borderId="17" xfId="0" applyNumberFormat="1" applyFont="1" applyFill="1" applyBorder="1" applyAlignment="1" applyProtection="1">
      <alignment horizontal="center" vertical="center" textRotation="90" wrapText="1"/>
    </xf>
    <xf numFmtId="0" fontId="5" fillId="0" borderId="21" xfId="0" applyNumberFormat="1" applyFont="1" applyFill="1" applyBorder="1" applyAlignment="1" applyProtection="1">
      <alignment horizontal="center" vertical="center" textRotation="90" wrapText="1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5" fillId="0" borderId="69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vertical="top"/>
    </xf>
    <xf numFmtId="0" fontId="7" fillId="0" borderId="69" xfId="0" applyNumberFormat="1" applyFont="1" applyFill="1" applyBorder="1" applyAlignment="1" applyProtection="1">
      <alignment vertical="top"/>
    </xf>
    <xf numFmtId="1" fontId="16" fillId="0" borderId="69" xfId="0" applyNumberFormat="1" applyFont="1" applyFill="1" applyBorder="1" applyAlignment="1" applyProtection="1">
      <alignment horizontal="center" vertical="center"/>
    </xf>
    <xf numFmtId="1" fontId="16" fillId="0" borderId="49" xfId="0" applyNumberFormat="1" applyFont="1" applyFill="1" applyBorder="1" applyAlignment="1" applyProtection="1">
      <alignment horizontal="center" vertical="center"/>
    </xf>
    <xf numFmtId="1" fontId="16" fillId="0" borderId="40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vertical="center"/>
    </xf>
    <xf numFmtId="0" fontId="7" fillId="0" borderId="69" xfId="0" applyNumberFormat="1" applyFont="1" applyFill="1" applyBorder="1" applyAlignment="1" applyProtection="1">
      <alignment vertical="center"/>
    </xf>
    <xf numFmtId="1" fontId="16" fillId="0" borderId="70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vertical="center"/>
    </xf>
    <xf numFmtId="0" fontId="5" fillId="0" borderId="38" xfId="0" applyNumberFormat="1" applyFont="1" applyFill="1" applyBorder="1" applyAlignment="1" applyProtection="1">
      <alignment vertical="center"/>
    </xf>
    <xf numFmtId="0" fontId="5" fillId="0" borderId="69" xfId="0" applyNumberFormat="1" applyFont="1" applyFill="1" applyBorder="1" applyAlignment="1" applyProtection="1">
      <alignment vertical="center"/>
    </xf>
    <xf numFmtId="1" fontId="28" fillId="0" borderId="70" xfId="0" applyNumberFormat="1" applyFont="1" applyFill="1" applyBorder="1" applyAlignment="1" applyProtection="1">
      <alignment horizontal="center" vertical="center"/>
    </xf>
    <xf numFmtId="1" fontId="28" fillId="0" borderId="40" xfId="0" applyNumberFormat="1" applyFont="1" applyFill="1" applyBorder="1" applyAlignment="1" applyProtection="1">
      <alignment horizontal="center" vertical="center"/>
    </xf>
    <xf numFmtId="0" fontId="16" fillId="0" borderId="70" xfId="0" applyNumberFormat="1" applyFont="1" applyFill="1" applyBorder="1" applyAlignment="1" applyProtection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1" fontId="28" fillId="0" borderId="23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horizontal="center" vertical="top"/>
    </xf>
    <xf numFmtId="0" fontId="15" fillId="0" borderId="2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1" fontId="28" fillId="0" borderId="2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 textRotation="90" wrapText="1"/>
    </xf>
    <xf numFmtId="1" fontId="16" fillId="0" borderId="31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</xf>
    <xf numFmtId="0" fontId="16" fillId="0" borderId="50" xfId="0" applyNumberFormat="1" applyFont="1" applyFill="1" applyBorder="1" applyAlignment="1" applyProtection="1">
      <alignment horizontal="center" vertical="center"/>
    </xf>
    <xf numFmtId="0" fontId="29" fillId="0" borderId="4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vertical="top"/>
    </xf>
    <xf numFmtId="0" fontId="7" fillId="0" borderId="46" xfId="0" applyNumberFormat="1" applyFont="1" applyFill="1" applyBorder="1" applyAlignment="1" applyProtection="1">
      <alignment vertical="top"/>
    </xf>
    <xf numFmtId="0" fontId="7" fillId="0" borderId="59" xfId="0" applyNumberFormat="1" applyFont="1" applyFill="1" applyBorder="1" applyAlignment="1" applyProtection="1">
      <alignment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1" fontId="16" fillId="4" borderId="55" xfId="0" applyNumberFormat="1" applyFont="1" applyFill="1" applyBorder="1" applyAlignment="1" applyProtection="1">
      <alignment horizontal="center" vertical="center"/>
    </xf>
    <xf numFmtId="1" fontId="16" fillId="4" borderId="33" xfId="0" applyNumberFormat="1" applyFont="1" applyFill="1" applyBorder="1" applyAlignment="1" applyProtection="1">
      <alignment horizontal="center" vertical="center"/>
    </xf>
    <xf numFmtId="1" fontId="16" fillId="4" borderId="26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1" fontId="15" fillId="4" borderId="16" xfId="0" applyNumberFormat="1" applyFont="1" applyFill="1" applyBorder="1" applyAlignment="1" applyProtection="1">
      <alignment horizontal="center" vertical="center"/>
    </xf>
    <xf numFmtId="0" fontId="15" fillId="4" borderId="36" xfId="0" applyNumberFormat="1" applyFont="1" applyFill="1" applyBorder="1" applyAlignment="1" applyProtection="1">
      <alignment horizontal="center" vertical="center"/>
    </xf>
    <xf numFmtId="1" fontId="16" fillId="4" borderId="36" xfId="0" applyNumberFormat="1" applyFont="1" applyFill="1" applyBorder="1" applyAlignment="1" applyProtection="1">
      <alignment horizontal="center" vertical="center"/>
    </xf>
    <xf numFmtId="0" fontId="15" fillId="4" borderId="26" xfId="0" applyNumberFormat="1" applyFont="1" applyFill="1" applyBorder="1" applyAlignment="1" applyProtection="1">
      <alignment horizontal="center" vertical="center"/>
    </xf>
    <xf numFmtId="0" fontId="15" fillId="4" borderId="55" xfId="0" applyNumberFormat="1" applyFont="1" applyFill="1" applyBorder="1" applyAlignment="1" applyProtection="1">
      <alignment horizontal="center" vertical="center"/>
    </xf>
    <xf numFmtId="0" fontId="16" fillId="4" borderId="55" xfId="0" applyNumberFormat="1" applyFont="1" applyFill="1" applyBorder="1" applyAlignment="1" applyProtection="1">
      <alignment horizontal="center" vertical="center"/>
    </xf>
    <xf numFmtId="0" fontId="28" fillId="4" borderId="36" xfId="0" applyNumberFormat="1" applyFont="1" applyFill="1" applyBorder="1" applyAlignment="1" applyProtection="1">
      <alignment horizontal="center" vertical="center"/>
    </xf>
    <xf numFmtId="1" fontId="28" fillId="4" borderId="26" xfId="0" applyNumberFormat="1" applyFont="1" applyFill="1" applyBorder="1" applyAlignment="1" applyProtection="1">
      <alignment horizontal="center" vertical="center"/>
    </xf>
    <xf numFmtId="0" fontId="16" fillId="4" borderId="16" xfId="0" applyNumberFormat="1" applyFont="1" applyFill="1" applyBorder="1" applyAlignment="1" applyProtection="1">
      <alignment horizontal="center" vertical="center"/>
    </xf>
    <xf numFmtId="1" fontId="28" fillId="4" borderId="36" xfId="0" applyNumberFormat="1" applyFont="1" applyFill="1" applyBorder="1" applyAlignment="1" applyProtection="1">
      <alignment horizontal="center" vertical="center"/>
    </xf>
    <xf numFmtId="0" fontId="16" fillId="4" borderId="26" xfId="0" applyNumberFormat="1" applyFont="1" applyFill="1" applyBorder="1" applyAlignment="1" applyProtection="1">
      <alignment horizontal="center" vertical="center"/>
    </xf>
    <xf numFmtId="0" fontId="16" fillId="4" borderId="33" xfId="0" applyNumberFormat="1" applyFont="1" applyFill="1" applyBorder="1" applyAlignment="1" applyProtection="1">
      <alignment horizontal="center" vertical="center"/>
    </xf>
    <xf numFmtId="0" fontId="16" fillId="4" borderId="26" xfId="0" applyNumberFormat="1" applyFont="1" applyFill="1" applyBorder="1" applyAlignment="1" applyProtection="1">
      <alignment horizontal="center" vertical="center" wrapText="1"/>
    </xf>
    <xf numFmtId="0" fontId="16" fillId="4" borderId="16" xfId="0" applyNumberFormat="1" applyFont="1" applyFill="1" applyBorder="1" applyAlignment="1" applyProtection="1">
      <alignment horizontal="center" vertical="center" wrapText="1"/>
    </xf>
    <xf numFmtId="0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55" xfId="0" applyNumberFormat="1" applyFont="1" applyFill="1" applyBorder="1" applyAlignment="1" applyProtection="1">
      <alignment horizontal="center" vertical="center" wrapText="1"/>
    </xf>
    <xf numFmtId="0" fontId="15" fillId="4" borderId="36" xfId="0" applyNumberFormat="1" applyFont="1" applyFill="1" applyBorder="1" applyAlignment="1" applyProtection="1">
      <alignment horizontal="center" vertical="center" wrapText="1"/>
    </xf>
    <xf numFmtId="0" fontId="15" fillId="4" borderId="33" xfId="0" applyNumberFormat="1" applyFont="1" applyFill="1" applyBorder="1" applyAlignment="1" applyProtection="1">
      <alignment horizontal="center" vertical="center"/>
    </xf>
    <xf numFmtId="1" fontId="16" fillId="3" borderId="23" xfId="0" applyNumberFormat="1" applyFont="1" applyFill="1" applyBorder="1" applyAlignment="1" applyProtection="1">
      <alignment horizontal="center" vertical="center"/>
    </xf>
    <xf numFmtId="1" fontId="16" fillId="3" borderId="19" xfId="0" applyNumberFormat="1" applyFont="1" applyFill="1" applyBorder="1" applyAlignment="1" applyProtection="1">
      <alignment horizontal="center" vertical="center"/>
    </xf>
    <xf numFmtId="0" fontId="15" fillId="0" borderId="50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/>
    </xf>
    <xf numFmtId="1" fontId="15" fillId="0" borderId="21" xfId="0" applyNumberFormat="1" applyFont="1" applyFill="1" applyBorder="1" applyAlignment="1" applyProtection="1">
      <alignment horizontal="center" vertical="center"/>
    </xf>
    <xf numFmtId="0" fontId="15" fillId="3" borderId="3" xfId="0" applyNumberFormat="1" applyFont="1" applyFill="1" applyBorder="1" applyAlignment="1" applyProtection="1">
      <alignment horizontal="center" vertical="center"/>
    </xf>
    <xf numFmtId="0" fontId="16" fillId="0" borderId="63" xfId="0" applyNumberFormat="1" applyFont="1" applyFill="1" applyBorder="1" applyAlignment="1" applyProtection="1">
      <alignment horizontal="center" vertical="center"/>
    </xf>
    <xf numFmtId="1" fontId="16" fillId="0" borderId="11" xfId="0" applyNumberFormat="1" applyFont="1" applyFill="1" applyBorder="1" applyAlignment="1" applyProtection="1">
      <alignment horizontal="center" vertical="center"/>
    </xf>
    <xf numFmtId="1" fontId="16" fillId="0" borderId="60" xfId="0" applyNumberFormat="1" applyFont="1" applyFill="1" applyBorder="1" applyAlignment="1" applyProtection="1">
      <alignment horizontal="center" vertical="center"/>
    </xf>
    <xf numFmtId="1" fontId="16" fillId="0" borderId="20" xfId="0" applyNumberFormat="1" applyFont="1" applyFill="1" applyBorder="1" applyAlignment="1" applyProtection="1">
      <alignment horizontal="center" vertical="center"/>
    </xf>
    <xf numFmtId="1" fontId="16" fillId="0" borderId="43" xfId="0" applyNumberFormat="1" applyFont="1" applyFill="1" applyBorder="1" applyAlignment="1" applyProtection="1">
      <alignment horizontal="center" vertical="center"/>
    </xf>
    <xf numFmtId="1" fontId="16" fillId="3" borderId="15" xfId="0" applyNumberFormat="1" applyFont="1" applyFill="1" applyBorder="1" applyAlignment="1" applyProtection="1">
      <alignment horizontal="center" vertical="center"/>
    </xf>
    <xf numFmtId="0" fontId="15" fillId="0" borderId="25" xfId="0" applyNumberFormat="1" applyFont="1" applyFill="1" applyBorder="1" applyAlignment="1" applyProtection="1">
      <alignment horizontal="center" vertical="center"/>
    </xf>
    <xf numFmtId="1" fontId="15" fillId="0" borderId="50" xfId="0" applyNumberFormat="1" applyFont="1" applyFill="1" applyBorder="1" applyAlignment="1" applyProtection="1">
      <alignment horizontal="center" vertical="center"/>
    </xf>
    <xf numFmtId="1" fontId="16" fillId="0" borderId="4" xfId="0" applyNumberFormat="1" applyFont="1" applyFill="1" applyBorder="1" applyAlignment="1" applyProtection="1">
      <alignment horizontal="center" vertical="center"/>
    </xf>
    <xf numFmtId="1" fontId="16" fillId="0" borderId="34" xfId="0" applyNumberFormat="1" applyFont="1" applyFill="1" applyBorder="1" applyAlignment="1" applyProtection="1">
      <alignment horizontal="center" vertical="center"/>
    </xf>
    <xf numFmtId="1" fontId="16" fillId="0" borderId="18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left" vertical="top"/>
    </xf>
    <xf numFmtId="0" fontId="16" fillId="0" borderId="19" xfId="0" applyNumberFormat="1" applyFont="1" applyFill="1" applyBorder="1" applyAlignment="1" applyProtection="1">
      <alignment horizontal="center" vertical="top"/>
    </xf>
    <xf numFmtId="0" fontId="15" fillId="0" borderId="19" xfId="0" applyNumberFormat="1" applyFont="1" applyFill="1" applyBorder="1" applyAlignment="1" applyProtection="1">
      <alignment horizontal="center" vertical="top"/>
    </xf>
    <xf numFmtId="0" fontId="16" fillId="0" borderId="50" xfId="0" applyNumberFormat="1" applyFont="1" applyFill="1" applyBorder="1" applyAlignment="1" applyProtection="1">
      <alignment horizontal="center" vertical="top"/>
    </xf>
    <xf numFmtId="0" fontId="15" fillId="0" borderId="25" xfId="0" applyNumberFormat="1" applyFont="1" applyFill="1" applyBorder="1" applyAlignment="1" applyProtection="1">
      <alignment horizontal="center" vertical="top"/>
    </xf>
    <xf numFmtId="1" fontId="15" fillId="0" borderId="26" xfId="0" applyNumberFormat="1" applyFont="1" applyFill="1" applyBorder="1" applyAlignment="1" applyProtection="1">
      <alignment horizontal="center" vertical="top"/>
    </xf>
    <xf numFmtId="1" fontId="15" fillId="0" borderId="19" xfId="0" applyNumberFormat="1" applyFont="1" applyFill="1" applyBorder="1" applyAlignment="1" applyProtection="1">
      <alignment horizontal="center" vertical="top"/>
    </xf>
    <xf numFmtId="1" fontId="15" fillId="0" borderId="50" xfId="0" applyNumberFormat="1" applyFont="1" applyFill="1" applyBorder="1" applyAlignment="1" applyProtection="1">
      <alignment horizontal="center" vertical="top"/>
    </xf>
    <xf numFmtId="1" fontId="15" fillId="0" borderId="54" xfId="0" applyNumberFormat="1" applyFont="1" applyFill="1" applyBorder="1" applyAlignment="1" applyProtection="1">
      <alignment horizontal="center" vertical="top"/>
    </xf>
    <xf numFmtId="1" fontId="15" fillId="3" borderId="19" xfId="0" applyNumberFormat="1" applyFont="1" applyFill="1" applyBorder="1" applyAlignment="1" applyProtection="1">
      <alignment horizontal="center" vertical="top"/>
    </xf>
    <xf numFmtId="1" fontId="15" fillId="0" borderId="14" xfId="0" applyNumberFormat="1" applyFont="1" applyFill="1" applyBorder="1" applyAlignment="1" applyProtection="1">
      <alignment horizontal="center" vertical="top"/>
    </xf>
    <xf numFmtId="0" fontId="7" fillId="0" borderId="50" xfId="0" applyNumberFormat="1" applyFont="1" applyFill="1" applyBorder="1" applyAlignment="1" applyProtection="1">
      <alignment vertical="center"/>
    </xf>
    <xf numFmtId="0" fontId="15" fillId="2" borderId="19" xfId="0" applyNumberFormat="1" applyFont="1" applyFill="1" applyBorder="1" applyAlignment="1" applyProtection="1">
      <alignment horizontal="center" vertical="center" wrapText="1"/>
    </xf>
    <xf numFmtId="0" fontId="15" fillId="2" borderId="54" xfId="0" applyNumberFormat="1" applyFont="1" applyFill="1" applyBorder="1" applyAlignment="1" applyProtection="1">
      <alignment horizontal="center" vertical="center" wrapText="1"/>
    </xf>
    <xf numFmtId="0" fontId="7" fillId="0" borderId="42" xfId="0" applyNumberFormat="1" applyFont="1" applyFill="1" applyBorder="1" applyAlignment="1" applyProtection="1">
      <alignment vertical="center"/>
    </xf>
    <xf numFmtId="1" fontId="15" fillId="0" borderId="18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top"/>
    </xf>
    <xf numFmtId="0" fontId="15" fillId="0" borderId="63" xfId="0" applyNumberFormat="1" applyFont="1" applyFill="1" applyBorder="1" applyAlignment="1" applyProtection="1">
      <alignment horizontal="center" vertical="top"/>
    </xf>
    <xf numFmtId="1" fontId="16" fillId="4" borderId="11" xfId="0" applyNumberFormat="1" applyFont="1" applyFill="1" applyBorder="1" applyAlignment="1" applyProtection="1">
      <alignment horizontal="center" vertical="center"/>
    </xf>
    <xf numFmtId="1" fontId="15" fillId="4" borderId="26" xfId="0" applyNumberFormat="1" applyFont="1" applyFill="1" applyBorder="1" applyAlignment="1" applyProtection="1">
      <alignment horizontal="center" vertical="top"/>
    </xf>
    <xf numFmtId="1" fontId="16" fillId="4" borderId="5" xfId="0" applyNumberFormat="1" applyFont="1" applyFill="1" applyBorder="1" applyAlignment="1" applyProtection="1">
      <alignment horizontal="center"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1" fontId="16" fillId="4" borderId="47" xfId="0" applyNumberFormat="1" applyFont="1" applyFill="1" applyBorder="1" applyAlignment="1" applyProtection="1">
      <alignment horizontal="center" vertical="center"/>
    </xf>
    <xf numFmtId="0" fontId="15" fillId="4" borderId="18" xfId="0" applyNumberFormat="1" applyFont="1" applyFill="1" applyBorder="1" applyAlignment="1" applyProtection="1">
      <alignment horizontal="center" vertical="center" wrapText="1"/>
    </xf>
    <xf numFmtId="0" fontId="15" fillId="4" borderId="26" xfId="0" applyNumberFormat="1" applyFont="1" applyFill="1" applyBorder="1" applyAlignment="1" applyProtection="1">
      <alignment horizontal="center" vertical="center" wrapText="1"/>
    </xf>
    <xf numFmtId="0" fontId="23" fillId="4" borderId="26" xfId="0" applyNumberFormat="1" applyFont="1" applyFill="1" applyBorder="1" applyAlignment="1" applyProtection="1">
      <alignment horizontal="center" vertical="center"/>
    </xf>
    <xf numFmtId="0" fontId="16" fillId="4" borderId="17" xfId="0" applyNumberFormat="1" applyFont="1" applyFill="1" applyBorder="1" applyAlignment="1" applyProtection="1">
      <alignment horizontal="center" vertical="center"/>
    </xf>
    <xf numFmtId="0" fontId="16" fillId="4" borderId="36" xfId="0" applyNumberFormat="1" applyFont="1" applyFill="1" applyBorder="1" applyAlignment="1" applyProtection="1">
      <alignment horizontal="center" vertical="center"/>
    </xf>
    <xf numFmtId="0" fontId="7" fillId="4" borderId="16" xfId="0" applyNumberFormat="1" applyFont="1" applyFill="1" applyBorder="1" applyAlignment="1" applyProtection="1">
      <alignment vertical="top"/>
    </xf>
    <xf numFmtId="0" fontId="7" fillId="4" borderId="16" xfId="0" applyNumberFormat="1" applyFont="1" applyFill="1" applyBorder="1" applyAlignment="1" applyProtection="1">
      <alignment vertical="center"/>
    </xf>
    <xf numFmtId="0" fontId="7" fillId="4" borderId="26" xfId="0" applyNumberFormat="1" applyFont="1" applyFill="1" applyBorder="1" applyAlignment="1" applyProtection="1">
      <alignment vertical="center"/>
    </xf>
    <xf numFmtId="0" fontId="7" fillId="4" borderId="55" xfId="0" applyNumberFormat="1" applyFont="1" applyFill="1" applyBorder="1" applyAlignment="1" applyProtection="1">
      <alignment vertical="center"/>
    </xf>
    <xf numFmtId="0" fontId="5" fillId="4" borderId="16" xfId="0" applyNumberFormat="1" applyFont="1" applyFill="1" applyBorder="1" applyAlignment="1" applyProtection="1">
      <alignment vertical="center"/>
    </xf>
    <xf numFmtId="0" fontId="5" fillId="4" borderId="55" xfId="0" applyNumberFormat="1" applyFont="1" applyFill="1" applyBorder="1" applyAlignment="1" applyProtection="1">
      <alignment vertical="center"/>
    </xf>
    <xf numFmtId="0" fontId="29" fillId="4" borderId="16" xfId="0" applyNumberFormat="1" applyFont="1" applyFill="1" applyBorder="1" applyAlignment="1" applyProtection="1">
      <alignment horizontal="center" vertical="center"/>
    </xf>
    <xf numFmtId="0" fontId="29" fillId="4" borderId="55" xfId="0" applyNumberFormat="1" applyFont="1" applyFill="1" applyBorder="1" applyAlignment="1" applyProtection="1">
      <alignment horizontal="center" vertical="center"/>
    </xf>
    <xf numFmtId="0" fontId="28" fillId="4" borderId="16" xfId="0" applyNumberFormat="1" applyFont="1" applyFill="1" applyBorder="1" applyAlignment="1" applyProtection="1">
      <alignment horizontal="center" vertical="top"/>
    </xf>
    <xf numFmtId="0" fontId="15" fillId="4" borderId="16" xfId="0" applyNumberFormat="1" applyFont="1" applyFill="1" applyBorder="1" applyAlignment="1" applyProtection="1">
      <alignment horizontal="center" vertical="top"/>
    </xf>
    <xf numFmtId="0" fontId="7" fillId="4" borderId="36" xfId="0" applyNumberFormat="1" applyFont="1" applyFill="1" applyBorder="1" applyAlignment="1" applyProtection="1">
      <alignment vertical="top"/>
    </xf>
    <xf numFmtId="0" fontId="7" fillId="4" borderId="33" xfId="0" applyNumberFormat="1" applyFont="1" applyFill="1" applyBorder="1" applyAlignment="1" applyProtection="1">
      <alignment vertical="top"/>
    </xf>
    <xf numFmtId="1" fontId="16" fillId="4" borderId="64" xfId="0" applyNumberFormat="1" applyFont="1" applyFill="1" applyBorder="1" applyAlignment="1" applyProtection="1">
      <alignment horizontal="center" vertical="center"/>
    </xf>
    <xf numFmtId="1" fontId="16" fillId="4" borderId="15" xfId="0" applyNumberFormat="1" applyFont="1" applyFill="1" applyBorder="1" applyAlignment="1" applyProtection="1">
      <alignment horizontal="center" vertical="center"/>
    </xf>
    <xf numFmtId="0" fontId="7" fillId="4" borderId="17" xfId="0" applyNumberFormat="1" applyFont="1" applyFill="1" applyBorder="1" applyAlignment="1" applyProtection="1">
      <alignment vertical="top"/>
    </xf>
    <xf numFmtId="0" fontId="7" fillId="4" borderId="17" xfId="0" applyNumberFormat="1" applyFont="1" applyFill="1" applyBorder="1" applyAlignment="1" applyProtection="1">
      <alignment vertical="center"/>
    </xf>
    <xf numFmtId="0" fontId="7" fillId="4" borderId="25" xfId="0" applyNumberFormat="1" applyFont="1" applyFill="1" applyBorder="1" applyAlignment="1" applyProtection="1">
      <alignment vertical="center"/>
    </xf>
    <xf numFmtId="0" fontId="7" fillId="4" borderId="18" xfId="0" applyNumberFormat="1" applyFont="1" applyFill="1" applyBorder="1" applyAlignment="1" applyProtection="1">
      <alignment vertical="center"/>
    </xf>
    <xf numFmtId="1" fontId="16" fillId="4" borderId="44" xfId="0" applyNumberFormat="1" applyFont="1" applyFill="1" applyBorder="1" applyAlignment="1" applyProtection="1">
      <alignment horizontal="center" vertical="center"/>
    </xf>
    <xf numFmtId="0" fontId="7" fillId="4" borderId="15" xfId="0" applyNumberFormat="1" applyFont="1" applyFill="1" applyBorder="1" applyAlignment="1" applyProtection="1">
      <alignment vertical="center"/>
    </xf>
    <xf numFmtId="0" fontId="5" fillId="4" borderId="17" xfId="0" applyNumberFormat="1" applyFont="1" applyFill="1" applyBorder="1" applyAlignment="1" applyProtection="1">
      <alignment vertical="center"/>
    </xf>
    <xf numFmtId="0" fontId="5" fillId="4" borderId="47" xfId="0" applyNumberFormat="1" applyFont="1" applyFill="1" applyBorder="1" applyAlignment="1" applyProtection="1">
      <alignment vertical="center"/>
    </xf>
    <xf numFmtId="0" fontId="7" fillId="4" borderId="47" xfId="0" applyNumberFormat="1" applyFont="1" applyFill="1" applyBorder="1" applyAlignment="1" applyProtection="1">
      <alignment vertical="center"/>
    </xf>
    <xf numFmtId="1" fontId="28" fillId="4" borderId="44" xfId="0" applyNumberFormat="1" applyFont="1" applyFill="1" applyBorder="1" applyAlignment="1" applyProtection="1">
      <alignment horizontal="center" vertical="center"/>
    </xf>
    <xf numFmtId="1" fontId="28" fillId="4" borderId="15" xfId="0" applyNumberFormat="1" applyFont="1" applyFill="1" applyBorder="1" applyAlignment="1" applyProtection="1">
      <alignment horizontal="center" vertical="center"/>
    </xf>
    <xf numFmtId="0" fontId="29" fillId="4" borderId="17" xfId="0" applyNumberFormat="1" applyFont="1" applyFill="1" applyBorder="1" applyAlignment="1" applyProtection="1">
      <alignment horizontal="center" vertical="center"/>
    </xf>
    <xf numFmtId="0" fontId="29" fillId="4" borderId="47" xfId="0" applyNumberFormat="1" applyFont="1" applyFill="1" applyBorder="1" applyAlignment="1" applyProtection="1">
      <alignment horizontal="center" vertical="center"/>
    </xf>
    <xf numFmtId="0" fontId="29" fillId="4" borderId="15" xfId="0" applyNumberFormat="1" applyFont="1" applyFill="1" applyBorder="1" applyAlignment="1" applyProtection="1">
      <alignment horizontal="center" vertical="center"/>
    </xf>
    <xf numFmtId="0" fontId="15" fillId="4" borderId="47" xfId="0" applyNumberFormat="1" applyFont="1" applyFill="1" applyBorder="1" applyAlignment="1" applyProtection="1">
      <alignment horizontal="center" vertical="center"/>
    </xf>
    <xf numFmtId="0" fontId="16" fillId="4" borderId="15" xfId="0" applyNumberFormat="1" applyFont="1" applyFill="1" applyBorder="1" applyAlignment="1" applyProtection="1">
      <alignment horizontal="center" vertical="center"/>
    </xf>
    <xf numFmtId="0" fontId="28" fillId="4" borderId="17" xfId="0" applyNumberFormat="1" applyFont="1" applyFill="1" applyBorder="1" applyAlignment="1" applyProtection="1">
      <alignment horizontal="center" vertical="center"/>
    </xf>
    <xf numFmtId="0" fontId="28" fillId="4" borderId="17" xfId="0" applyNumberFormat="1" applyFont="1" applyFill="1" applyBorder="1" applyAlignment="1" applyProtection="1">
      <alignment horizontal="center" vertical="top"/>
    </xf>
    <xf numFmtId="0" fontId="28" fillId="4" borderId="47" xfId="0" applyNumberFormat="1" applyFont="1" applyFill="1" applyBorder="1" applyAlignment="1" applyProtection="1">
      <alignment horizontal="center" vertical="top"/>
    </xf>
    <xf numFmtId="0" fontId="16" fillId="4" borderId="44" xfId="0" applyNumberFormat="1" applyFont="1" applyFill="1" applyBorder="1" applyAlignment="1" applyProtection="1">
      <alignment horizontal="center" vertical="center"/>
    </xf>
    <xf numFmtId="0" fontId="15" fillId="4" borderId="41" xfId="0" applyNumberFormat="1" applyFont="1" applyFill="1" applyBorder="1" applyAlignment="1" applyProtection="1">
      <alignment horizontal="center" vertical="center"/>
    </xf>
    <xf numFmtId="0" fontId="7" fillId="4" borderId="55" xfId="0" applyNumberFormat="1" applyFont="1" applyFill="1" applyBorder="1" applyAlignment="1" applyProtection="1">
      <alignment vertical="top"/>
    </xf>
    <xf numFmtId="0" fontId="15" fillId="0" borderId="1" xfId="0" applyNumberFormat="1" applyFont="1" applyFill="1" applyBorder="1" applyAlignment="1" applyProtection="1">
      <alignment vertical="center"/>
    </xf>
    <xf numFmtId="0" fontId="15" fillId="0" borderId="38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38" xfId="0" applyNumberFormat="1" applyFont="1" applyFill="1" applyBorder="1" applyAlignment="1" applyProtection="1">
      <alignment vertical="center"/>
    </xf>
    <xf numFmtId="0" fontId="29" fillId="0" borderId="2" xfId="0" applyNumberFormat="1" applyFont="1" applyFill="1" applyBorder="1" applyAlignment="1" applyProtection="1">
      <alignment vertical="center"/>
    </xf>
    <xf numFmtId="0" fontId="29" fillId="0" borderId="40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6" fillId="0" borderId="38" xfId="0" applyNumberFormat="1" applyFont="1" applyFill="1" applyBorder="1" applyAlignment="1" applyProtection="1">
      <alignment vertical="center"/>
    </xf>
    <xf numFmtId="0" fontId="15" fillId="0" borderId="9" xfId="0" applyNumberFormat="1" applyFont="1" applyFill="1" applyBorder="1" applyAlignment="1" applyProtection="1">
      <alignment vertical="center"/>
    </xf>
    <xf numFmtId="0" fontId="15" fillId="0" borderId="69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vertical="center"/>
    </xf>
    <xf numFmtId="0" fontId="16" fillId="0" borderId="40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top"/>
    </xf>
    <xf numFmtId="0" fontId="28" fillId="0" borderId="38" xfId="0" applyNumberFormat="1" applyFont="1" applyFill="1" applyBorder="1" applyAlignment="1" applyProtection="1">
      <alignment vertical="top"/>
    </xf>
    <xf numFmtId="0" fontId="28" fillId="0" borderId="9" xfId="0" applyNumberFormat="1" applyFont="1" applyFill="1" applyBorder="1" applyAlignment="1" applyProtection="1">
      <alignment vertical="top"/>
    </xf>
    <xf numFmtId="0" fontId="28" fillId="0" borderId="69" xfId="0" applyNumberFormat="1" applyFont="1" applyFill="1" applyBorder="1" applyAlignment="1" applyProtection="1">
      <alignment vertical="top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69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 wrapText="1"/>
    </xf>
    <xf numFmtId="0" fontId="16" fillId="0" borderId="10" xfId="0" applyNumberFormat="1" applyFont="1" applyFill="1" applyBorder="1" applyAlignment="1" applyProtection="1">
      <alignment horizontal="center" wrapText="1"/>
    </xf>
    <xf numFmtId="0" fontId="16" fillId="0" borderId="36" xfId="0" applyNumberFormat="1" applyFont="1" applyFill="1" applyBorder="1" applyAlignment="1" applyProtection="1">
      <alignment horizontal="center" wrapText="1"/>
    </xf>
    <xf numFmtId="0" fontId="16" fillId="0" borderId="5" xfId="0" applyNumberFormat="1" applyFont="1" applyFill="1" applyBorder="1" applyAlignment="1" applyProtection="1">
      <alignment horizontal="center" wrapText="1"/>
    </xf>
    <xf numFmtId="1" fontId="16" fillId="0" borderId="36" xfId="0" applyNumberFormat="1" applyFont="1" applyFill="1" applyBorder="1" applyAlignment="1" applyProtection="1">
      <alignment horizontal="center"/>
    </xf>
    <xf numFmtId="1" fontId="16" fillId="0" borderId="46" xfId="0" applyNumberFormat="1" applyFont="1" applyFill="1" applyBorder="1" applyAlignment="1" applyProtection="1">
      <alignment horizontal="center"/>
    </xf>
    <xf numFmtId="1" fontId="16" fillId="0" borderId="9" xfId="0" applyNumberFormat="1" applyFont="1" applyFill="1" applyBorder="1" applyAlignment="1" applyProtection="1">
      <alignment horizontal="center"/>
    </xf>
    <xf numFmtId="1" fontId="16" fillId="0" borderId="5" xfId="0" applyNumberFormat="1" applyFont="1" applyFill="1" applyBorder="1" applyAlignment="1" applyProtection="1">
      <alignment horizontal="center"/>
    </xf>
    <xf numFmtId="1" fontId="16" fillId="0" borderId="10" xfId="0" applyNumberFormat="1" applyFont="1" applyFill="1" applyBorder="1" applyAlignment="1" applyProtection="1">
      <alignment horizontal="center"/>
    </xf>
    <xf numFmtId="1" fontId="16" fillId="4" borderId="36" xfId="0" applyNumberFormat="1" applyFont="1" applyFill="1" applyBorder="1" applyAlignment="1" applyProtection="1">
      <alignment horizontal="center"/>
    </xf>
    <xf numFmtId="1" fontId="16" fillId="0" borderId="35" xfId="0" applyNumberFormat="1" applyFont="1" applyFill="1" applyBorder="1" applyAlignment="1" applyProtection="1">
      <alignment horizontal="center"/>
    </xf>
    <xf numFmtId="1" fontId="16" fillId="4" borderId="44" xfId="0" applyNumberFormat="1" applyFont="1" applyFill="1" applyBorder="1" applyAlignment="1" applyProtection="1">
      <alignment horizontal="center"/>
    </xf>
    <xf numFmtId="1" fontId="16" fillId="0" borderId="23" xfId="0" applyNumberFormat="1" applyFont="1" applyFill="1" applyBorder="1" applyAlignment="1" applyProtection="1">
      <alignment horizontal="center"/>
    </xf>
    <xf numFmtId="1" fontId="16" fillId="0" borderId="70" xfId="0" applyNumberFormat="1" applyFont="1" applyFill="1" applyBorder="1" applyAlignment="1" applyProtection="1">
      <alignment horizontal="center"/>
    </xf>
    <xf numFmtId="0" fontId="15" fillId="0" borderId="17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37" xfId="0" applyNumberFormat="1" applyFont="1" applyFill="1" applyBorder="1" applyAlignment="1" applyProtection="1">
      <alignment horizontal="left" vertical="center" wrapText="1"/>
    </xf>
    <xf numFmtId="0" fontId="15" fillId="0" borderId="38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37" xfId="0" applyNumberFormat="1" applyFont="1" applyFill="1" applyBorder="1" applyAlignment="1" applyProtection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left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34" fillId="0" borderId="0" xfId="0" applyNumberFormat="1" applyFont="1" applyFill="1" applyBorder="1" applyAlignment="1" applyProtection="1">
      <alignment vertical="top" wrapText="1"/>
    </xf>
    <xf numFmtId="0" fontId="34" fillId="0" borderId="0" xfId="2" applyFont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1" applyNumberFormat="1" applyFont="1" applyFill="1" applyBorder="1" applyAlignment="1" applyProtection="1">
      <alignment horizontal="center" vertical="top"/>
    </xf>
    <xf numFmtId="0" fontId="12" fillId="0" borderId="0" xfId="1" applyNumberFormat="1" applyFont="1" applyFill="1" applyBorder="1" applyAlignment="1" applyProtection="1">
      <alignment horizontal="center" vertical="top"/>
    </xf>
    <xf numFmtId="0" fontId="14" fillId="0" borderId="0" xfId="1" applyNumberFormat="1" applyFont="1" applyFill="1" applyBorder="1" applyAlignment="1" applyProtection="1">
      <alignment horizontal="left" vertical="top"/>
    </xf>
    <xf numFmtId="0" fontId="14" fillId="0" borderId="0" xfId="1" applyNumberFormat="1" applyFont="1" applyFill="1" applyBorder="1" applyAlignment="1" applyProtection="1">
      <alignment horizontal="right" vertical="top"/>
    </xf>
    <xf numFmtId="0" fontId="12" fillId="0" borderId="0" xfId="1" applyNumberFormat="1" applyFont="1" applyFill="1" applyBorder="1" applyAlignment="1" applyProtection="1">
      <alignment horizontal="right" vertical="top"/>
    </xf>
    <xf numFmtId="0" fontId="9" fillId="0" borderId="29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26" xfId="0" applyNumberFormat="1" applyFont="1" applyFill="1" applyBorder="1" applyAlignment="1" applyProtection="1">
      <alignment horizontal="center" vertical="center"/>
    </xf>
    <xf numFmtId="0" fontId="3" fillId="0" borderId="63" xfId="0" applyNumberFormat="1" applyFont="1" applyFill="1" applyBorder="1" applyAlignment="1" applyProtection="1">
      <alignment horizontal="center" vertical="center" textRotation="90"/>
    </xf>
    <xf numFmtId="0" fontId="3" fillId="0" borderId="52" xfId="0" applyNumberFormat="1" applyFont="1" applyFill="1" applyBorder="1" applyAlignment="1" applyProtection="1">
      <alignment horizontal="center" vertical="center" textRotation="90"/>
    </xf>
    <xf numFmtId="0" fontId="3" fillId="0" borderId="10" xfId="0" applyNumberFormat="1" applyFont="1" applyFill="1" applyBorder="1" applyAlignment="1" applyProtection="1">
      <alignment horizontal="center" vertical="center" textRotation="90"/>
    </xf>
    <xf numFmtId="0" fontId="3" fillId="0" borderId="31" xfId="0" applyNumberFormat="1" applyFont="1" applyFill="1" applyBorder="1" applyAlignment="1" applyProtection="1">
      <alignment horizontal="center" vertical="center" textRotation="90"/>
    </xf>
    <xf numFmtId="0" fontId="3" fillId="0" borderId="7" xfId="0" applyNumberFormat="1" applyFont="1" applyFill="1" applyBorder="1" applyAlignment="1" applyProtection="1">
      <alignment horizontal="center" vertical="center" textRotation="90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3" fillId="0" borderId="6" xfId="0" applyNumberFormat="1" applyFont="1" applyFill="1" applyBorder="1" applyAlignment="1" applyProtection="1">
      <alignment horizontal="center" vertical="center" textRotation="90" wrapText="1"/>
    </xf>
    <xf numFmtId="0" fontId="3" fillId="0" borderId="7" xfId="0" applyNumberFormat="1" applyFont="1" applyFill="1" applyBorder="1" applyAlignment="1" applyProtection="1">
      <alignment horizontal="center" vertical="center" textRotation="90" wrapText="1"/>
    </xf>
    <xf numFmtId="0" fontId="3" fillId="0" borderId="9" xfId="0" applyNumberFormat="1" applyFont="1" applyFill="1" applyBorder="1" applyAlignment="1" applyProtection="1">
      <alignment horizontal="center" vertical="center" textRotation="90" wrapText="1"/>
    </xf>
    <xf numFmtId="0" fontId="3" fillId="0" borderId="31" xfId="0" applyNumberFormat="1" applyFont="1" applyFill="1" applyBorder="1" applyAlignment="1" applyProtection="1">
      <alignment horizontal="center" vertical="center" textRotation="90" wrapText="1"/>
    </xf>
    <xf numFmtId="0" fontId="5" fillId="0" borderId="34" xfId="0" applyNumberFormat="1" applyFont="1" applyFill="1" applyBorder="1" applyAlignment="1" applyProtection="1">
      <alignment horizontal="center" vertical="top" wrapText="1"/>
    </xf>
    <xf numFmtId="0" fontId="11" fillId="0" borderId="34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0" fillId="0" borderId="9" xfId="0" applyNumberFormat="1" applyFont="1" applyFill="1" applyBorder="1" applyAlignment="1" applyProtection="1">
      <alignment horizontal="center" vertical="center" textRotation="90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3" fillId="0" borderId="64" xfId="0" applyNumberFormat="1" applyFont="1" applyFill="1" applyBorder="1" applyAlignment="1" applyProtection="1">
      <alignment horizontal="center" vertical="center" textRotation="90"/>
    </xf>
    <xf numFmtId="0" fontId="3" fillId="0" borderId="65" xfId="0" applyNumberFormat="1" applyFont="1" applyFill="1" applyBorder="1" applyAlignment="1" applyProtection="1">
      <alignment horizontal="center" vertical="center" textRotation="90"/>
    </xf>
    <xf numFmtId="0" fontId="3" fillId="0" borderId="47" xfId="0" applyNumberFormat="1" applyFont="1" applyFill="1" applyBorder="1" applyAlignment="1" applyProtection="1">
      <alignment horizontal="center" vertical="center" textRotation="90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28" xfId="0" applyNumberFormat="1" applyFont="1" applyFill="1" applyBorder="1" applyAlignment="1" applyProtection="1">
      <alignment horizontal="center" vertical="center" wrapText="1" shrinkToFit="1"/>
    </xf>
    <xf numFmtId="0" fontId="3" fillId="0" borderId="29" xfId="0" applyNumberFormat="1" applyFont="1" applyFill="1" applyBorder="1" applyAlignment="1" applyProtection="1">
      <alignment horizontal="center" vertical="center" wrapText="1" shrinkToFit="1"/>
    </xf>
    <xf numFmtId="0" fontId="3" fillId="0" borderId="14" xfId="0" applyNumberFormat="1" applyFont="1" applyFill="1" applyBorder="1" applyAlignment="1" applyProtection="1">
      <alignment horizontal="center" vertical="center" wrapText="1" shrinkToFit="1"/>
    </xf>
    <xf numFmtId="0" fontId="3" fillId="0" borderId="11" xfId="0" applyNumberFormat="1" applyFont="1" applyFill="1" applyBorder="1" applyAlignment="1" applyProtection="1">
      <alignment horizontal="center" vertical="center" wrapText="1" shrinkToFit="1"/>
    </xf>
    <xf numFmtId="0" fontId="25" fillId="0" borderId="47" xfId="0" applyNumberFormat="1" applyFont="1" applyFill="1" applyBorder="1" applyAlignment="1" applyProtection="1">
      <alignment horizontal="center" vertical="top"/>
    </xf>
    <xf numFmtId="0" fontId="25" fillId="0" borderId="9" xfId="0" applyNumberFormat="1" applyFont="1" applyFill="1" applyBorder="1" applyAlignment="1" applyProtection="1">
      <alignment horizontal="center" vertical="top"/>
    </xf>
    <xf numFmtId="0" fontId="3" fillId="0" borderId="15" xfId="0" applyNumberFormat="1" applyFont="1" applyFill="1" applyBorder="1" applyAlignment="1" applyProtection="1">
      <alignment horizontal="center" vertical="distributed" textRotation="90"/>
    </xf>
    <xf numFmtId="0" fontId="3" fillId="0" borderId="2" xfId="0" applyNumberFormat="1" applyFont="1" applyFill="1" applyBorder="1" applyAlignment="1" applyProtection="1">
      <alignment horizontal="center" vertical="distributed" textRotation="90"/>
    </xf>
    <xf numFmtId="0" fontId="3" fillId="0" borderId="17" xfId="0" applyNumberFormat="1" applyFont="1" applyFill="1" applyBorder="1" applyAlignment="1" applyProtection="1">
      <alignment horizontal="center" vertical="distributed" textRotation="90"/>
    </xf>
    <xf numFmtId="0" fontId="3" fillId="0" borderId="1" xfId="0" applyNumberFormat="1" applyFont="1" applyFill="1" applyBorder="1" applyAlignment="1" applyProtection="1">
      <alignment horizontal="center" vertical="distributed" textRotation="90"/>
    </xf>
    <xf numFmtId="0" fontId="3" fillId="0" borderId="18" xfId="0" applyNumberFormat="1" applyFont="1" applyFill="1" applyBorder="1" applyAlignment="1" applyProtection="1">
      <alignment horizontal="center" vertical="distributed" textRotation="90"/>
    </xf>
    <xf numFmtId="0" fontId="3" fillId="0" borderId="3" xfId="0" applyNumberFormat="1" applyFont="1" applyFill="1" applyBorder="1" applyAlignment="1" applyProtection="1">
      <alignment horizontal="center" vertical="distributed" textRotation="90"/>
    </xf>
    <xf numFmtId="0" fontId="25" fillId="0" borderId="32" xfId="0" applyNumberFormat="1" applyFont="1" applyFill="1" applyBorder="1" applyAlignment="1" applyProtection="1">
      <alignment horizontal="center" vertical="top"/>
    </xf>
    <xf numFmtId="0" fontId="25" fillId="0" borderId="33" xfId="0" applyNumberFormat="1" applyFont="1" applyFill="1" applyBorder="1" applyAlignment="1" applyProtection="1">
      <alignment horizontal="center" vertical="top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0" fillId="0" borderId="50" xfId="0" applyNumberFormat="1" applyFont="1" applyFill="1" applyBorder="1" applyAlignment="1" applyProtection="1">
      <alignment horizontal="center" vertical="center"/>
    </xf>
    <xf numFmtId="0" fontId="25" fillId="0" borderId="48" xfId="0" applyNumberFormat="1" applyFont="1" applyFill="1" applyBorder="1" applyAlignment="1" applyProtection="1">
      <alignment horizontal="center" vertical="top"/>
    </xf>
    <xf numFmtId="0" fontId="25" fillId="0" borderId="36" xfId="0" applyNumberFormat="1" applyFont="1" applyFill="1" applyBorder="1" applyAlignment="1" applyProtection="1">
      <alignment horizontal="center" vertical="top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vertical="top"/>
    </xf>
    <xf numFmtId="0" fontId="15" fillId="0" borderId="21" xfId="0" applyNumberFormat="1" applyFont="1" applyFill="1" applyBorder="1" applyAlignment="1" applyProtection="1">
      <alignment horizontal="center" vertical="top"/>
    </xf>
    <xf numFmtId="0" fontId="15" fillId="0" borderId="37" xfId="0" applyNumberFormat="1" applyFont="1" applyFill="1" applyBorder="1" applyAlignment="1" applyProtection="1">
      <alignment horizontal="center" vertical="top"/>
    </xf>
    <xf numFmtId="0" fontId="15" fillId="0" borderId="38" xfId="0" applyNumberFormat="1" applyFont="1" applyFill="1" applyBorder="1" applyAlignment="1" applyProtection="1">
      <alignment horizontal="center" vertical="top"/>
    </xf>
    <xf numFmtId="0" fontId="15" fillId="4" borderId="56" xfId="0" applyNumberFormat="1" applyFont="1" applyFill="1" applyBorder="1" applyAlignment="1" applyProtection="1">
      <alignment horizontal="center" vertical="center"/>
    </xf>
    <xf numFmtId="0" fontId="15" fillId="4" borderId="37" xfId="0" applyNumberFormat="1" applyFont="1" applyFill="1" applyBorder="1" applyAlignment="1" applyProtection="1">
      <alignment horizontal="center" vertical="center"/>
    </xf>
    <xf numFmtId="0" fontId="15" fillId="4" borderId="38" xfId="0" applyNumberFormat="1" applyFont="1" applyFill="1" applyBorder="1" applyAlignment="1" applyProtection="1">
      <alignment horizontal="center" vertical="center"/>
    </xf>
    <xf numFmtId="0" fontId="15" fillId="4" borderId="60" xfId="0" applyNumberFormat="1" applyFont="1" applyFill="1" applyBorder="1" applyAlignment="1" applyProtection="1">
      <alignment horizontal="center" vertical="center"/>
    </xf>
    <xf numFmtId="0" fontId="15" fillId="4" borderId="11" xfId="0" applyNumberFormat="1" applyFont="1" applyFill="1" applyBorder="1" applyAlignment="1" applyProtection="1">
      <alignment horizontal="center" vertical="center"/>
    </xf>
    <xf numFmtId="0" fontId="15" fillId="4" borderId="50" xfId="0" applyNumberFormat="1" applyFont="1" applyFill="1" applyBorder="1" applyAlignment="1" applyProtection="1">
      <alignment horizontal="center" vertical="center"/>
    </xf>
    <xf numFmtId="0" fontId="16" fillId="4" borderId="32" xfId="0" applyNumberFormat="1" applyFont="1" applyFill="1" applyBorder="1" applyAlignment="1" applyProtection="1">
      <alignment horizontal="center" vertical="center"/>
    </xf>
    <xf numFmtId="0" fontId="16" fillId="4" borderId="66" xfId="0" applyNumberFormat="1" applyFont="1" applyFill="1" applyBorder="1" applyAlignment="1" applyProtection="1">
      <alignment horizontal="center" vertical="center"/>
    </xf>
    <xf numFmtId="0" fontId="16" fillId="4" borderId="70" xfId="0" applyNumberFormat="1" applyFont="1" applyFill="1" applyBorder="1" applyAlignment="1" applyProtection="1">
      <alignment horizontal="center" vertical="center"/>
    </xf>
    <xf numFmtId="0" fontId="16" fillId="0" borderId="20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2" borderId="21" xfId="0" applyNumberFormat="1" applyFont="1" applyFill="1" applyBorder="1" applyAlignment="1" applyProtection="1">
      <alignment horizontal="center" vertical="center"/>
    </xf>
    <xf numFmtId="0" fontId="15" fillId="2" borderId="37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15" fillId="0" borderId="37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37" xfId="0" applyNumberFormat="1" applyFont="1" applyFill="1" applyBorder="1" applyAlignment="1" applyProtection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0" fillId="2" borderId="21" xfId="0" applyNumberFormat="1" applyFont="1" applyFill="1" applyBorder="1" applyAlignment="1" applyProtection="1">
      <alignment horizontal="center" vertical="center"/>
    </xf>
    <xf numFmtId="0" fontId="30" fillId="2" borderId="37" xfId="0" applyNumberFormat="1" applyFont="1" applyFill="1" applyBorder="1" applyAlignment="1" applyProtection="1">
      <alignment horizontal="center" vertical="center"/>
    </xf>
    <xf numFmtId="0" fontId="30" fillId="2" borderId="16" xfId="0" applyNumberFormat="1" applyFont="1" applyFill="1" applyBorder="1" applyAlignment="1" applyProtection="1">
      <alignment horizontal="center" vertical="center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37" xfId="0" applyNumberFormat="1" applyFont="1" applyFill="1" applyBorder="1" applyAlignment="1" applyProtection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center" vertical="center" textRotation="90"/>
    </xf>
    <xf numFmtId="0" fontId="30" fillId="0" borderId="1" xfId="0" applyNumberFormat="1" applyFont="1" applyFill="1" applyBorder="1" applyAlignment="1" applyProtection="1">
      <alignment horizontal="center" vertical="center" textRotation="90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horizontal="left" wrapText="1"/>
    </xf>
    <xf numFmtId="0" fontId="30" fillId="0" borderId="1" xfId="0" applyNumberFormat="1" applyFont="1" applyFill="1" applyBorder="1" applyAlignment="1" applyProtection="1">
      <alignment horizontal="left" wrapText="1"/>
    </xf>
    <xf numFmtId="0" fontId="30" fillId="0" borderId="1" xfId="0" applyNumberFormat="1" applyFont="1" applyFill="1" applyBorder="1" applyAlignment="1" applyProtection="1">
      <alignment horizontal="left"/>
    </xf>
    <xf numFmtId="0" fontId="15" fillId="2" borderId="1" xfId="0" applyNumberFormat="1" applyFont="1" applyFill="1" applyBorder="1" applyAlignment="1" applyProtection="1">
      <alignment horizontal="left"/>
    </xf>
    <xf numFmtId="0" fontId="30" fillId="2" borderId="1" xfId="0" applyNumberFormat="1" applyFont="1" applyFill="1" applyBorder="1" applyAlignment="1" applyProtection="1">
      <alignment horizontal="left"/>
    </xf>
    <xf numFmtId="0" fontId="5" fillId="0" borderId="6" xfId="0" applyNumberFormat="1" applyFont="1" applyFill="1" applyBorder="1" applyAlignment="1" applyProtection="1">
      <alignment horizontal="center" vertical="center" textRotation="90"/>
    </xf>
    <xf numFmtId="0" fontId="5" fillId="0" borderId="7" xfId="0" applyNumberFormat="1" applyFont="1" applyFill="1" applyBorder="1" applyAlignment="1" applyProtection="1">
      <alignment horizontal="center" vertical="center" textRotation="90"/>
    </xf>
    <xf numFmtId="0" fontId="5" fillId="0" borderId="19" xfId="0" applyNumberFormat="1" applyFont="1" applyFill="1" applyBorder="1" applyAlignment="1" applyProtection="1">
      <alignment horizontal="center" vertical="center" textRotation="90"/>
    </xf>
    <xf numFmtId="0" fontId="5" fillId="0" borderId="67" xfId="0" applyNumberFormat="1" applyFont="1" applyFill="1" applyBorder="1" applyAlignment="1" applyProtection="1">
      <alignment horizontal="center" vertical="center" textRotation="90" wrapText="1"/>
    </xf>
    <xf numFmtId="0" fontId="5" fillId="0" borderId="54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5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1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50" xfId="0" applyNumberFormat="1" applyFont="1" applyFill="1" applyBorder="1" applyAlignment="1" applyProtection="1">
      <alignment horizontal="center" vertical="center" wrapText="1"/>
    </xf>
    <xf numFmtId="0" fontId="5" fillId="0" borderId="52" xfId="0" applyNumberFormat="1" applyFont="1" applyFill="1" applyBorder="1" applyAlignment="1" applyProtection="1">
      <alignment horizontal="center" vertical="center" textRotation="90" wrapText="1"/>
    </xf>
    <xf numFmtId="0" fontId="5" fillId="0" borderId="27" xfId="0" applyNumberFormat="1" applyFont="1" applyFill="1" applyBorder="1" applyAlignment="1" applyProtection="1">
      <alignment horizontal="center" vertical="center" textRotation="90" wrapText="1"/>
    </xf>
    <xf numFmtId="0" fontId="5" fillId="0" borderId="8" xfId="0" applyNumberFormat="1" applyFont="1" applyFill="1" applyBorder="1" applyAlignment="1" applyProtection="1">
      <alignment horizontal="center" vertical="center" textRotation="90" wrapText="1"/>
    </xf>
    <xf numFmtId="0" fontId="5" fillId="0" borderId="26" xfId="0" applyNumberFormat="1" applyFont="1" applyFill="1" applyBorder="1" applyAlignment="1" applyProtection="1">
      <alignment horizontal="center" vertical="center" textRotation="90" wrapText="1"/>
    </xf>
    <xf numFmtId="0" fontId="5" fillId="0" borderId="7" xfId="0" applyNumberFormat="1" applyFont="1" applyFill="1" applyBorder="1" applyAlignment="1" applyProtection="1">
      <alignment horizontal="center" vertical="center" textRotation="90" wrapText="1"/>
    </xf>
    <xf numFmtId="0" fontId="5" fillId="0" borderId="68" xfId="0" applyNumberFormat="1" applyFont="1" applyFill="1" applyBorder="1" applyAlignment="1" applyProtection="1">
      <alignment horizontal="center" vertical="center" textRotation="90" wrapText="1"/>
    </xf>
    <xf numFmtId="0" fontId="5" fillId="0" borderId="65" xfId="0" applyNumberFormat="1" applyFont="1" applyFill="1" applyBorder="1" applyAlignment="1" applyProtection="1">
      <alignment horizontal="center" vertical="center" textRotation="90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0" fillId="0" borderId="51" xfId="0" applyNumberFormat="1" applyFont="1" applyFill="1" applyBorder="1" applyAlignment="1" applyProtection="1">
      <alignment horizontal="center" vertical="top" wrapText="1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0" fillId="0" borderId="37" xfId="0" applyNumberFormat="1" applyFont="1" applyFill="1" applyBorder="1" applyAlignment="1" applyProtection="1">
      <alignment horizontal="center" vertical="top" wrapText="1"/>
    </xf>
    <xf numFmtId="0" fontId="10" fillId="0" borderId="38" xfId="0" applyNumberFormat="1" applyFont="1" applyFill="1" applyBorder="1" applyAlignment="1" applyProtection="1">
      <alignment horizontal="center" vertical="top" wrapText="1"/>
    </xf>
    <xf numFmtId="0" fontId="7" fillId="0" borderId="50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 wrapText="1"/>
    </xf>
    <xf numFmtId="0" fontId="5" fillId="0" borderId="6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7" fillId="0" borderId="4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0" fontId="7" fillId="0" borderId="5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50" xfId="0" applyNumberFormat="1" applyFont="1" applyFill="1" applyBorder="1" applyAlignment="1" applyProtection="1">
      <alignment horizontal="center" vertical="center" wrapText="1"/>
    </xf>
    <xf numFmtId="0" fontId="5" fillId="0" borderId="56" xfId="0" applyNumberFormat="1" applyFont="1" applyFill="1" applyBorder="1" applyAlignment="1" applyProtection="1">
      <alignment horizontal="center" vertical="top" wrapText="1"/>
    </xf>
    <xf numFmtId="0" fontId="5" fillId="0" borderId="37" xfId="0" applyNumberFormat="1" applyFont="1" applyFill="1" applyBorder="1" applyAlignment="1" applyProtection="1">
      <alignment horizontal="center" vertical="top" wrapText="1"/>
    </xf>
    <xf numFmtId="0" fontId="5" fillId="0" borderId="38" xfId="0" applyNumberFormat="1" applyFont="1" applyFill="1" applyBorder="1" applyAlignment="1" applyProtection="1">
      <alignment horizontal="center" vertical="top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0" fillId="0" borderId="5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41" xfId="0" applyNumberFormat="1" applyFont="1" applyFill="1" applyBorder="1" applyAlignment="1" applyProtection="1">
      <alignment horizontal="left" vertical="center" wrapText="1"/>
    </xf>
    <xf numFmtId="0" fontId="15" fillId="0" borderId="42" xfId="0" applyNumberFormat="1" applyFont="1" applyFill="1" applyBorder="1" applyAlignment="1" applyProtection="1">
      <alignment horizontal="left" vertical="center" wrapText="1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37" xfId="0" applyNumberFormat="1" applyFont="1" applyFill="1" applyBorder="1" applyAlignment="1" applyProtection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left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37" xfId="0" applyNumberFormat="1" applyFont="1" applyFill="1" applyBorder="1" applyAlignment="1" applyProtection="1">
      <alignment horizontal="left" vertical="center" wrapText="1"/>
    </xf>
    <xf numFmtId="0" fontId="15" fillId="0" borderId="38" xfId="0" applyNumberFormat="1" applyFont="1" applyFill="1" applyBorder="1" applyAlignment="1" applyProtection="1">
      <alignment horizontal="left" vertical="center" wrapText="1"/>
    </xf>
    <xf numFmtId="0" fontId="15" fillId="0" borderId="21" xfId="0" applyNumberFormat="1" applyFont="1" applyFill="1" applyBorder="1" applyAlignment="1" applyProtection="1">
      <alignment vertical="top" wrapText="1"/>
    </xf>
    <xf numFmtId="0" fontId="15" fillId="0" borderId="37" xfId="0" applyNumberFormat="1" applyFont="1" applyFill="1" applyBorder="1" applyAlignment="1" applyProtection="1">
      <alignment vertical="top" wrapText="1"/>
    </xf>
    <xf numFmtId="0" fontId="15" fillId="0" borderId="16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2" fillId="0" borderId="34" xfId="0" applyNumberFormat="1" applyFont="1" applyFill="1" applyBorder="1" applyAlignment="1" applyProtection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vertical="top" wrapText="1"/>
    </xf>
    <xf numFmtId="0" fontId="35" fillId="0" borderId="0" xfId="0" applyNumberFormat="1" applyFont="1" applyFill="1" applyBorder="1" applyAlignment="1" applyProtection="1">
      <alignment vertical="top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34" fillId="0" borderId="0" xfId="2" applyFont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34" fillId="0" borderId="0" xfId="0" applyNumberFormat="1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Уч.1" xfId="2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Литейная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F37"/>
  <sheetViews>
    <sheetView zoomScale="130" zoomScaleNormal="130" workbookViewId="0">
      <selection activeCell="B27" sqref="B27:BF27"/>
    </sheetView>
  </sheetViews>
  <sheetFormatPr defaultRowHeight="12.75" x14ac:dyDescent="0.2"/>
  <cols>
    <col min="1" max="1" width="0.5703125" style="252" customWidth="1"/>
    <col min="2" max="3" width="2.42578125" style="252" customWidth="1"/>
    <col min="4" max="4" width="2" style="252" customWidth="1"/>
    <col min="5" max="5" width="2.42578125" style="252" customWidth="1"/>
    <col min="6" max="6" width="2.5703125" style="252" customWidth="1"/>
    <col min="7" max="8" width="2.42578125" style="252" customWidth="1"/>
    <col min="9" max="9" width="1.7109375" style="252" customWidth="1"/>
    <col min="10" max="10" width="2.42578125" style="252" customWidth="1"/>
    <col min="11" max="12" width="2.5703125" style="252" customWidth="1"/>
    <col min="13" max="13" width="1.5703125" style="252" customWidth="1"/>
    <col min="14" max="16" width="2.42578125" style="252" customWidth="1"/>
    <col min="17" max="17" width="2" style="252" customWidth="1"/>
    <col min="18" max="18" width="2.5703125" style="252" customWidth="1"/>
    <col min="19" max="19" width="2.42578125" style="252" customWidth="1"/>
    <col min="20" max="20" width="2.5703125" style="252" customWidth="1"/>
    <col min="21" max="21" width="2.140625" style="252" customWidth="1"/>
    <col min="22" max="23" width="2.42578125" style="252" customWidth="1"/>
    <col min="24" max="25" width="2.5703125" style="252" customWidth="1"/>
    <col min="26" max="26" width="1.85546875" style="252" customWidth="1"/>
    <col min="27" max="27" width="2.42578125" style="252" customWidth="1"/>
    <col min="28" max="28" width="2.85546875" style="252" customWidth="1"/>
    <col min="29" max="29" width="2.42578125" style="252" customWidth="1"/>
    <col min="30" max="30" width="2.140625" style="252" customWidth="1"/>
    <col min="31" max="31" width="2.5703125" style="252" customWidth="1"/>
    <col min="32" max="32" width="2.42578125" style="252" customWidth="1"/>
    <col min="33" max="33" width="2.5703125" style="252" customWidth="1"/>
    <col min="34" max="34" width="2" style="252" customWidth="1"/>
    <col min="35" max="35" width="1.85546875" style="252" customWidth="1"/>
    <col min="36" max="37" width="2.42578125" style="252" customWidth="1"/>
    <col min="38" max="38" width="2.5703125" style="252" customWidth="1"/>
    <col min="39" max="39" width="2" style="252" customWidth="1"/>
    <col min="40" max="40" width="4" style="252" customWidth="1"/>
    <col min="41" max="41" width="2.140625" style="252" customWidth="1"/>
    <col min="42" max="42" width="2.42578125" style="252" customWidth="1"/>
    <col min="43" max="43" width="2.28515625" style="252" customWidth="1"/>
    <col min="44" max="44" width="2.85546875" style="252" customWidth="1"/>
    <col min="45" max="45" width="2" style="252" customWidth="1"/>
    <col min="46" max="46" width="2.5703125" style="252" customWidth="1"/>
    <col min="47" max="47" width="3.28515625" style="252" customWidth="1"/>
    <col min="48" max="51" width="2" style="252" customWidth="1"/>
    <col min="52" max="52" width="1.28515625" style="252" customWidth="1"/>
    <col min="53" max="53" width="1.5703125" style="252" customWidth="1"/>
    <col min="54" max="54" width="1.7109375" style="252" customWidth="1"/>
    <col min="55" max="55" width="2.140625" style="252" customWidth="1"/>
    <col min="56" max="56" width="2" style="252" customWidth="1"/>
    <col min="57" max="57" width="2.28515625" style="252" customWidth="1"/>
    <col min="58" max="58" width="2.140625" style="252" customWidth="1"/>
    <col min="59" max="256" width="9.140625" style="252"/>
    <col min="257" max="257" width="0.5703125" style="252" customWidth="1"/>
    <col min="258" max="259" width="2.42578125" style="252" customWidth="1"/>
    <col min="260" max="260" width="2" style="252" customWidth="1"/>
    <col min="261" max="261" width="2.42578125" style="252" customWidth="1"/>
    <col min="262" max="262" width="2.5703125" style="252" customWidth="1"/>
    <col min="263" max="264" width="2.42578125" style="252" customWidth="1"/>
    <col min="265" max="265" width="1.7109375" style="252" customWidth="1"/>
    <col min="266" max="266" width="2.42578125" style="252" customWidth="1"/>
    <col min="267" max="268" width="2.5703125" style="252" customWidth="1"/>
    <col min="269" max="269" width="1.5703125" style="252" customWidth="1"/>
    <col min="270" max="272" width="2.42578125" style="252" customWidth="1"/>
    <col min="273" max="273" width="2" style="252" customWidth="1"/>
    <col min="274" max="274" width="2.5703125" style="252" customWidth="1"/>
    <col min="275" max="275" width="2.42578125" style="252" customWidth="1"/>
    <col min="276" max="276" width="2.5703125" style="252" customWidth="1"/>
    <col min="277" max="277" width="2.140625" style="252" customWidth="1"/>
    <col min="278" max="279" width="2.42578125" style="252" customWidth="1"/>
    <col min="280" max="281" width="2.5703125" style="252" customWidth="1"/>
    <col min="282" max="282" width="1.85546875" style="252" customWidth="1"/>
    <col min="283" max="283" width="2.42578125" style="252" customWidth="1"/>
    <col min="284" max="284" width="2.85546875" style="252" customWidth="1"/>
    <col min="285" max="285" width="2.42578125" style="252" customWidth="1"/>
    <col min="286" max="286" width="2.140625" style="252" customWidth="1"/>
    <col min="287" max="287" width="2.5703125" style="252" customWidth="1"/>
    <col min="288" max="288" width="2.42578125" style="252" customWidth="1"/>
    <col min="289" max="289" width="2.5703125" style="252" customWidth="1"/>
    <col min="290" max="290" width="2" style="252" customWidth="1"/>
    <col min="291" max="291" width="1.85546875" style="252" customWidth="1"/>
    <col min="292" max="293" width="2.42578125" style="252" customWidth="1"/>
    <col min="294" max="294" width="2.5703125" style="252" customWidth="1"/>
    <col min="295" max="295" width="2" style="252" customWidth="1"/>
    <col min="296" max="296" width="4" style="252" customWidth="1"/>
    <col min="297" max="297" width="2.140625" style="252" customWidth="1"/>
    <col min="298" max="298" width="2.42578125" style="252" customWidth="1"/>
    <col min="299" max="299" width="2.28515625" style="252" customWidth="1"/>
    <col min="300" max="300" width="2.85546875" style="252" customWidth="1"/>
    <col min="301" max="301" width="2" style="252" customWidth="1"/>
    <col min="302" max="302" width="2.5703125" style="252" customWidth="1"/>
    <col min="303" max="303" width="3.28515625" style="252" customWidth="1"/>
    <col min="304" max="307" width="2" style="252" customWidth="1"/>
    <col min="308" max="308" width="1.28515625" style="252" customWidth="1"/>
    <col min="309" max="309" width="1.5703125" style="252" customWidth="1"/>
    <col min="310" max="310" width="1.7109375" style="252" customWidth="1"/>
    <col min="311" max="311" width="2.140625" style="252" customWidth="1"/>
    <col min="312" max="312" width="2" style="252" customWidth="1"/>
    <col min="313" max="313" width="2.28515625" style="252" customWidth="1"/>
    <col min="314" max="314" width="2.140625" style="252" customWidth="1"/>
    <col min="315" max="512" width="9.140625" style="252"/>
    <col min="513" max="513" width="0.5703125" style="252" customWidth="1"/>
    <col min="514" max="515" width="2.42578125" style="252" customWidth="1"/>
    <col min="516" max="516" width="2" style="252" customWidth="1"/>
    <col min="517" max="517" width="2.42578125" style="252" customWidth="1"/>
    <col min="518" max="518" width="2.5703125" style="252" customWidth="1"/>
    <col min="519" max="520" width="2.42578125" style="252" customWidth="1"/>
    <col min="521" max="521" width="1.7109375" style="252" customWidth="1"/>
    <col min="522" max="522" width="2.42578125" style="252" customWidth="1"/>
    <col min="523" max="524" width="2.5703125" style="252" customWidth="1"/>
    <col min="525" max="525" width="1.5703125" style="252" customWidth="1"/>
    <col min="526" max="528" width="2.42578125" style="252" customWidth="1"/>
    <col min="529" max="529" width="2" style="252" customWidth="1"/>
    <col min="530" max="530" width="2.5703125" style="252" customWidth="1"/>
    <col min="531" max="531" width="2.42578125" style="252" customWidth="1"/>
    <col min="532" max="532" width="2.5703125" style="252" customWidth="1"/>
    <col min="533" max="533" width="2.140625" style="252" customWidth="1"/>
    <col min="534" max="535" width="2.42578125" style="252" customWidth="1"/>
    <col min="536" max="537" width="2.5703125" style="252" customWidth="1"/>
    <col min="538" max="538" width="1.85546875" style="252" customWidth="1"/>
    <col min="539" max="539" width="2.42578125" style="252" customWidth="1"/>
    <col min="540" max="540" width="2.85546875" style="252" customWidth="1"/>
    <col min="541" max="541" width="2.42578125" style="252" customWidth="1"/>
    <col min="542" max="542" width="2.140625" style="252" customWidth="1"/>
    <col min="543" max="543" width="2.5703125" style="252" customWidth="1"/>
    <col min="544" max="544" width="2.42578125" style="252" customWidth="1"/>
    <col min="545" max="545" width="2.5703125" style="252" customWidth="1"/>
    <col min="546" max="546" width="2" style="252" customWidth="1"/>
    <col min="547" max="547" width="1.85546875" style="252" customWidth="1"/>
    <col min="548" max="549" width="2.42578125" style="252" customWidth="1"/>
    <col min="550" max="550" width="2.5703125" style="252" customWidth="1"/>
    <col min="551" max="551" width="2" style="252" customWidth="1"/>
    <col min="552" max="552" width="4" style="252" customWidth="1"/>
    <col min="553" max="553" width="2.140625" style="252" customWidth="1"/>
    <col min="554" max="554" width="2.42578125" style="252" customWidth="1"/>
    <col min="555" max="555" width="2.28515625" style="252" customWidth="1"/>
    <col min="556" max="556" width="2.85546875" style="252" customWidth="1"/>
    <col min="557" max="557" width="2" style="252" customWidth="1"/>
    <col min="558" max="558" width="2.5703125" style="252" customWidth="1"/>
    <col min="559" max="559" width="3.28515625" style="252" customWidth="1"/>
    <col min="560" max="563" width="2" style="252" customWidth="1"/>
    <col min="564" max="564" width="1.28515625" style="252" customWidth="1"/>
    <col min="565" max="565" width="1.5703125" style="252" customWidth="1"/>
    <col min="566" max="566" width="1.7109375" style="252" customWidth="1"/>
    <col min="567" max="567" width="2.140625" style="252" customWidth="1"/>
    <col min="568" max="568" width="2" style="252" customWidth="1"/>
    <col min="569" max="569" width="2.28515625" style="252" customWidth="1"/>
    <col min="570" max="570" width="2.140625" style="252" customWidth="1"/>
    <col min="571" max="768" width="9.140625" style="252"/>
    <col min="769" max="769" width="0.5703125" style="252" customWidth="1"/>
    <col min="770" max="771" width="2.42578125" style="252" customWidth="1"/>
    <col min="772" max="772" width="2" style="252" customWidth="1"/>
    <col min="773" max="773" width="2.42578125" style="252" customWidth="1"/>
    <col min="774" max="774" width="2.5703125" style="252" customWidth="1"/>
    <col min="775" max="776" width="2.42578125" style="252" customWidth="1"/>
    <col min="777" max="777" width="1.7109375" style="252" customWidth="1"/>
    <col min="778" max="778" width="2.42578125" style="252" customWidth="1"/>
    <col min="779" max="780" width="2.5703125" style="252" customWidth="1"/>
    <col min="781" max="781" width="1.5703125" style="252" customWidth="1"/>
    <col min="782" max="784" width="2.42578125" style="252" customWidth="1"/>
    <col min="785" max="785" width="2" style="252" customWidth="1"/>
    <col min="786" max="786" width="2.5703125" style="252" customWidth="1"/>
    <col min="787" max="787" width="2.42578125" style="252" customWidth="1"/>
    <col min="788" max="788" width="2.5703125" style="252" customWidth="1"/>
    <col min="789" max="789" width="2.140625" style="252" customWidth="1"/>
    <col min="790" max="791" width="2.42578125" style="252" customWidth="1"/>
    <col min="792" max="793" width="2.5703125" style="252" customWidth="1"/>
    <col min="794" max="794" width="1.85546875" style="252" customWidth="1"/>
    <col min="795" max="795" width="2.42578125" style="252" customWidth="1"/>
    <col min="796" max="796" width="2.85546875" style="252" customWidth="1"/>
    <col min="797" max="797" width="2.42578125" style="252" customWidth="1"/>
    <col min="798" max="798" width="2.140625" style="252" customWidth="1"/>
    <col min="799" max="799" width="2.5703125" style="252" customWidth="1"/>
    <col min="800" max="800" width="2.42578125" style="252" customWidth="1"/>
    <col min="801" max="801" width="2.5703125" style="252" customWidth="1"/>
    <col min="802" max="802" width="2" style="252" customWidth="1"/>
    <col min="803" max="803" width="1.85546875" style="252" customWidth="1"/>
    <col min="804" max="805" width="2.42578125" style="252" customWidth="1"/>
    <col min="806" max="806" width="2.5703125" style="252" customWidth="1"/>
    <col min="807" max="807" width="2" style="252" customWidth="1"/>
    <col min="808" max="808" width="4" style="252" customWidth="1"/>
    <col min="809" max="809" width="2.140625" style="252" customWidth="1"/>
    <col min="810" max="810" width="2.42578125" style="252" customWidth="1"/>
    <col min="811" max="811" width="2.28515625" style="252" customWidth="1"/>
    <col min="812" max="812" width="2.85546875" style="252" customWidth="1"/>
    <col min="813" max="813" width="2" style="252" customWidth="1"/>
    <col min="814" max="814" width="2.5703125" style="252" customWidth="1"/>
    <col min="815" max="815" width="3.28515625" style="252" customWidth="1"/>
    <col min="816" max="819" width="2" style="252" customWidth="1"/>
    <col min="820" max="820" width="1.28515625" style="252" customWidth="1"/>
    <col min="821" max="821" width="1.5703125" style="252" customWidth="1"/>
    <col min="822" max="822" width="1.7109375" style="252" customWidth="1"/>
    <col min="823" max="823" width="2.140625" style="252" customWidth="1"/>
    <col min="824" max="824" width="2" style="252" customWidth="1"/>
    <col min="825" max="825" width="2.28515625" style="252" customWidth="1"/>
    <col min="826" max="826" width="2.140625" style="252" customWidth="1"/>
    <col min="827" max="1024" width="9.140625" style="252"/>
    <col min="1025" max="1025" width="0.5703125" style="252" customWidth="1"/>
    <col min="1026" max="1027" width="2.42578125" style="252" customWidth="1"/>
    <col min="1028" max="1028" width="2" style="252" customWidth="1"/>
    <col min="1029" max="1029" width="2.42578125" style="252" customWidth="1"/>
    <col min="1030" max="1030" width="2.5703125" style="252" customWidth="1"/>
    <col min="1031" max="1032" width="2.42578125" style="252" customWidth="1"/>
    <col min="1033" max="1033" width="1.7109375" style="252" customWidth="1"/>
    <col min="1034" max="1034" width="2.42578125" style="252" customWidth="1"/>
    <col min="1035" max="1036" width="2.5703125" style="252" customWidth="1"/>
    <col min="1037" max="1037" width="1.5703125" style="252" customWidth="1"/>
    <col min="1038" max="1040" width="2.42578125" style="252" customWidth="1"/>
    <col min="1041" max="1041" width="2" style="252" customWidth="1"/>
    <col min="1042" max="1042" width="2.5703125" style="252" customWidth="1"/>
    <col min="1043" max="1043" width="2.42578125" style="252" customWidth="1"/>
    <col min="1044" max="1044" width="2.5703125" style="252" customWidth="1"/>
    <col min="1045" max="1045" width="2.140625" style="252" customWidth="1"/>
    <col min="1046" max="1047" width="2.42578125" style="252" customWidth="1"/>
    <col min="1048" max="1049" width="2.5703125" style="252" customWidth="1"/>
    <col min="1050" max="1050" width="1.85546875" style="252" customWidth="1"/>
    <col min="1051" max="1051" width="2.42578125" style="252" customWidth="1"/>
    <col min="1052" max="1052" width="2.85546875" style="252" customWidth="1"/>
    <col min="1053" max="1053" width="2.42578125" style="252" customWidth="1"/>
    <col min="1054" max="1054" width="2.140625" style="252" customWidth="1"/>
    <col min="1055" max="1055" width="2.5703125" style="252" customWidth="1"/>
    <col min="1056" max="1056" width="2.42578125" style="252" customWidth="1"/>
    <col min="1057" max="1057" width="2.5703125" style="252" customWidth="1"/>
    <col min="1058" max="1058" width="2" style="252" customWidth="1"/>
    <col min="1059" max="1059" width="1.85546875" style="252" customWidth="1"/>
    <col min="1060" max="1061" width="2.42578125" style="252" customWidth="1"/>
    <col min="1062" max="1062" width="2.5703125" style="252" customWidth="1"/>
    <col min="1063" max="1063" width="2" style="252" customWidth="1"/>
    <col min="1064" max="1064" width="4" style="252" customWidth="1"/>
    <col min="1065" max="1065" width="2.140625" style="252" customWidth="1"/>
    <col min="1066" max="1066" width="2.42578125" style="252" customWidth="1"/>
    <col min="1067" max="1067" width="2.28515625" style="252" customWidth="1"/>
    <col min="1068" max="1068" width="2.85546875" style="252" customWidth="1"/>
    <col min="1069" max="1069" width="2" style="252" customWidth="1"/>
    <col min="1070" max="1070" width="2.5703125" style="252" customWidth="1"/>
    <col min="1071" max="1071" width="3.28515625" style="252" customWidth="1"/>
    <col min="1072" max="1075" width="2" style="252" customWidth="1"/>
    <col min="1076" max="1076" width="1.28515625" style="252" customWidth="1"/>
    <col min="1077" max="1077" width="1.5703125" style="252" customWidth="1"/>
    <col min="1078" max="1078" width="1.7109375" style="252" customWidth="1"/>
    <col min="1079" max="1079" width="2.140625" style="252" customWidth="1"/>
    <col min="1080" max="1080" width="2" style="252" customWidth="1"/>
    <col min="1081" max="1081" width="2.28515625" style="252" customWidth="1"/>
    <col min="1082" max="1082" width="2.140625" style="252" customWidth="1"/>
    <col min="1083" max="1280" width="9.140625" style="252"/>
    <col min="1281" max="1281" width="0.5703125" style="252" customWidth="1"/>
    <col min="1282" max="1283" width="2.42578125" style="252" customWidth="1"/>
    <col min="1284" max="1284" width="2" style="252" customWidth="1"/>
    <col min="1285" max="1285" width="2.42578125" style="252" customWidth="1"/>
    <col min="1286" max="1286" width="2.5703125" style="252" customWidth="1"/>
    <col min="1287" max="1288" width="2.42578125" style="252" customWidth="1"/>
    <col min="1289" max="1289" width="1.7109375" style="252" customWidth="1"/>
    <col min="1290" max="1290" width="2.42578125" style="252" customWidth="1"/>
    <col min="1291" max="1292" width="2.5703125" style="252" customWidth="1"/>
    <col min="1293" max="1293" width="1.5703125" style="252" customWidth="1"/>
    <col min="1294" max="1296" width="2.42578125" style="252" customWidth="1"/>
    <col min="1297" max="1297" width="2" style="252" customWidth="1"/>
    <col min="1298" max="1298" width="2.5703125" style="252" customWidth="1"/>
    <col min="1299" max="1299" width="2.42578125" style="252" customWidth="1"/>
    <col min="1300" max="1300" width="2.5703125" style="252" customWidth="1"/>
    <col min="1301" max="1301" width="2.140625" style="252" customWidth="1"/>
    <col min="1302" max="1303" width="2.42578125" style="252" customWidth="1"/>
    <col min="1304" max="1305" width="2.5703125" style="252" customWidth="1"/>
    <col min="1306" max="1306" width="1.85546875" style="252" customWidth="1"/>
    <col min="1307" max="1307" width="2.42578125" style="252" customWidth="1"/>
    <col min="1308" max="1308" width="2.85546875" style="252" customWidth="1"/>
    <col min="1309" max="1309" width="2.42578125" style="252" customWidth="1"/>
    <col min="1310" max="1310" width="2.140625" style="252" customWidth="1"/>
    <col min="1311" max="1311" width="2.5703125" style="252" customWidth="1"/>
    <col min="1312" max="1312" width="2.42578125" style="252" customWidth="1"/>
    <col min="1313" max="1313" width="2.5703125" style="252" customWidth="1"/>
    <col min="1314" max="1314" width="2" style="252" customWidth="1"/>
    <col min="1315" max="1315" width="1.85546875" style="252" customWidth="1"/>
    <col min="1316" max="1317" width="2.42578125" style="252" customWidth="1"/>
    <col min="1318" max="1318" width="2.5703125" style="252" customWidth="1"/>
    <col min="1319" max="1319" width="2" style="252" customWidth="1"/>
    <col min="1320" max="1320" width="4" style="252" customWidth="1"/>
    <col min="1321" max="1321" width="2.140625" style="252" customWidth="1"/>
    <col min="1322" max="1322" width="2.42578125" style="252" customWidth="1"/>
    <col min="1323" max="1323" width="2.28515625" style="252" customWidth="1"/>
    <col min="1324" max="1324" width="2.85546875" style="252" customWidth="1"/>
    <col min="1325" max="1325" width="2" style="252" customWidth="1"/>
    <col min="1326" max="1326" width="2.5703125" style="252" customWidth="1"/>
    <col min="1327" max="1327" width="3.28515625" style="252" customWidth="1"/>
    <col min="1328" max="1331" width="2" style="252" customWidth="1"/>
    <col min="1332" max="1332" width="1.28515625" style="252" customWidth="1"/>
    <col min="1333" max="1333" width="1.5703125" style="252" customWidth="1"/>
    <col min="1334" max="1334" width="1.7109375" style="252" customWidth="1"/>
    <col min="1335" max="1335" width="2.140625" style="252" customWidth="1"/>
    <col min="1336" max="1336" width="2" style="252" customWidth="1"/>
    <col min="1337" max="1337" width="2.28515625" style="252" customWidth="1"/>
    <col min="1338" max="1338" width="2.140625" style="252" customWidth="1"/>
    <col min="1339" max="1536" width="9.140625" style="252"/>
    <col min="1537" max="1537" width="0.5703125" style="252" customWidth="1"/>
    <col min="1538" max="1539" width="2.42578125" style="252" customWidth="1"/>
    <col min="1540" max="1540" width="2" style="252" customWidth="1"/>
    <col min="1541" max="1541" width="2.42578125" style="252" customWidth="1"/>
    <col min="1542" max="1542" width="2.5703125" style="252" customWidth="1"/>
    <col min="1543" max="1544" width="2.42578125" style="252" customWidth="1"/>
    <col min="1545" max="1545" width="1.7109375" style="252" customWidth="1"/>
    <col min="1546" max="1546" width="2.42578125" style="252" customWidth="1"/>
    <col min="1547" max="1548" width="2.5703125" style="252" customWidth="1"/>
    <col min="1549" max="1549" width="1.5703125" style="252" customWidth="1"/>
    <col min="1550" max="1552" width="2.42578125" style="252" customWidth="1"/>
    <col min="1553" max="1553" width="2" style="252" customWidth="1"/>
    <col min="1554" max="1554" width="2.5703125" style="252" customWidth="1"/>
    <col min="1555" max="1555" width="2.42578125" style="252" customWidth="1"/>
    <col min="1556" max="1556" width="2.5703125" style="252" customWidth="1"/>
    <col min="1557" max="1557" width="2.140625" style="252" customWidth="1"/>
    <col min="1558" max="1559" width="2.42578125" style="252" customWidth="1"/>
    <col min="1560" max="1561" width="2.5703125" style="252" customWidth="1"/>
    <col min="1562" max="1562" width="1.85546875" style="252" customWidth="1"/>
    <col min="1563" max="1563" width="2.42578125" style="252" customWidth="1"/>
    <col min="1564" max="1564" width="2.85546875" style="252" customWidth="1"/>
    <col min="1565" max="1565" width="2.42578125" style="252" customWidth="1"/>
    <col min="1566" max="1566" width="2.140625" style="252" customWidth="1"/>
    <col min="1567" max="1567" width="2.5703125" style="252" customWidth="1"/>
    <col min="1568" max="1568" width="2.42578125" style="252" customWidth="1"/>
    <col min="1569" max="1569" width="2.5703125" style="252" customWidth="1"/>
    <col min="1570" max="1570" width="2" style="252" customWidth="1"/>
    <col min="1571" max="1571" width="1.85546875" style="252" customWidth="1"/>
    <col min="1572" max="1573" width="2.42578125" style="252" customWidth="1"/>
    <col min="1574" max="1574" width="2.5703125" style="252" customWidth="1"/>
    <col min="1575" max="1575" width="2" style="252" customWidth="1"/>
    <col min="1576" max="1576" width="4" style="252" customWidth="1"/>
    <col min="1577" max="1577" width="2.140625" style="252" customWidth="1"/>
    <col min="1578" max="1578" width="2.42578125" style="252" customWidth="1"/>
    <col min="1579" max="1579" width="2.28515625" style="252" customWidth="1"/>
    <col min="1580" max="1580" width="2.85546875" style="252" customWidth="1"/>
    <col min="1581" max="1581" width="2" style="252" customWidth="1"/>
    <col min="1582" max="1582" width="2.5703125" style="252" customWidth="1"/>
    <col min="1583" max="1583" width="3.28515625" style="252" customWidth="1"/>
    <col min="1584" max="1587" width="2" style="252" customWidth="1"/>
    <col min="1588" max="1588" width="1.28515625" style="252" customWidth="1"/>
    <col min="1589" max="1589" width="1.5703125" style="252" customWidth="1"/>
    <col min="1590" max="1590" width="1.7109375" style="252" customWidth="1"/>
    <col min="1591" max="1591" width="2.140625" style="252" customWidth="1"/>
    <col min="1592" max="1592" width="2" style="252" customWidth="1"/>
    <col min="1593" max="1593" width="2.28515625" style="252" customWidth="1"/>
    <col min="1594" max="1594" width="2.140625" style="252" customWidth="1"/>
    <col min="1595" max="1792" width="9.140625" style="252"/>
    <col min="1793" max="1793" width="0.5703125" style="252" customWidth="1"/>
    <col min="1794" max="1795" width="2.42578125" style="252" customWidth="1"/>
    <col min="1796" max="1796" width="2" style="252" customWidth="1"/>
    <col min="1797" max="1797" width="2.42578125" style="252" customWidth="1"/>
    <col min="1798" max="1798" width="2.5703125" style="252" customWidth="1"/>
    <col min="1799" max="1800" width="2.42578125" style="252" customWidth="1"/>
    <col min="1801" max="1801" width="1.7109375" style="252" customWidth="1"/>
    <col min="1802" max="1802" width="2.42578125" style="252" customWidth="1"/>
    <col min="1803" max="1804" width="2.5703125" style="252" customWidth="1"/>
    <col min="1805" max="1805" width="1.5703125" style="252" customWidth="1"/>
    <col min="1806" max="1808" width="2.42578125" style="252" customWidth="1"/>
    <col min="1809" max="1809" width="2" style="252" customWidth="1"/>
    <col min="1810" max="1810" width="2.5703125" style="252" customWidth="1"/>
    <col min="1811" max="1811" width="2.42578125" style="252" customWidth="1"/>
    <col min="1812" max="1812" width="2.5703125" style="252" customWidth="1"/>
    <col min="1813" max="1813" width="2.140625" style="252" customWidth="1"/>
    <col min="1814" max="1815" width="2.42578125" style="252" customWidth="1"/>
    <col min="1816" max="1817" width="2.5703125" style="252" customWidth="1"/>
    <col min="1818" max="1818" width="1.85546875" style="252" customWidth="1"/>
    <col min="1819" max="1819" width="2.42578125" style="252" customWidth="1"/>
    <col min="1820" max="1820" width="2.85546875" style="252" customWidth="1"/>
    <col min="1821" max="1821" width="2.42578125" style="252" customWidth="1"/>
    <col min="1822" max="1822" width="2.140625" style="252" customWidth="1"/>
    <col min="1823" max="1823" width="2.5703125" style="252" customWidth="1"/>
    <col min="1824" max="1824" width="2.42578125" style="252" customWidth="1"/>
    <col min="1825" max="1825" width="2.5703125" style="252" customWidth="1"/>
    <col min="1826" max="1826" width="2" style="252" customWidth="1"/>
    <col min="1827" max="1827" width="1.85546875" style="252" customWidth="1"/>
    <col min="1828" max="1829" width="2.42578125" style="252" customWidth="1"/>
    <col min="1830" max="1830" width="2.5703125" style="252" customWidth="1"/>
    <col min="1831" max="1831" width="2" style="252" customWidth="1"/>
    <col min="1832" max="1832" width="4" style="252" customWidth="1"/>
    <col min="1833" max="1833" width="2.140625" style="252" customWidth="1"/>
    <col min="1834" max="1834" width="2.42578125" style="252" customWidth="1"/>
    <col min="1835" max="1835" width="2.28515625" style="252" customWidth="1"/>
    <col min="1836" max="1836" width="2.85546875" style="252" customWidth="1"/>
    <col min="1837" max="1837" width="2" style="252" customWidth="1"/>
    <col min="1838" max="1838" width="2.5703125" style="252" customWidth="1"/>
    <col min="1839" max="1839" width="3.28515625" style="252" customWidth="1"/>
    <col min="1840" max="1843" width="2" style="252" customWidth="1"/>
    <col min="1844" max="1844" width="1.28515625" style="252" customWidth="1"/>
    <col min="1845" max="1845" width="1.5703125" style="252" customWidth="1"/>
    <col min="1846" max="1846" width="1.7109375" style="252" customWidth="1"/>
    <col min="1847" max="1847" width="2.140625" style="252" customWidth="1"/>
    <col min="1848" max="1848" width="2" style="252" customWidth="1"/>
    <col min="1849" max="1849" width="2.28515625" style="252" customWidth="1"/>
    <col min="1850" max="1850" width="2.140625" style="252" customWidth="1"/>
    <col min="1851" max="2048" width="9.140625" style="252"/>
    <col min="2049" max="2049" width="0.5703125" style="252" customWidth="1"/>
    <col min="2050" max="2051" width="2.42578125" style="252" customWidth="1"/>
    <col min="2052" max="2052" width="2" style="252" customWidth="1"/>
    <col min="2053" max="2053" width="2.42578125" style="252" customWidth="1"/>
    <col min="2054" max="2054" width="2.5703125" style="252" customWidth="1"/>
    <col min="2055" max="2056" width="2.42578125" style="252" customWidth="1"/>
    <col min="2057" max="2057" width="1.7109375" style="252" customWidth="1"/>
    <col min="2058" max="2058" width="2.42578125" style="252" customWidth="1"/>
    <col min="2059" max="2060" width="2.5703125" style="252" customWidth="1"/>
    <col min="2061" max="2061" width="1.5703125" style="252" customWidth="1"/>
    <col min="2062" max="2064" width="2.42578125" style="252" customWidth="1"/>
    <col min="2065" max="2065" width="2" style="252" customWidth="1"/>
    <col min="2066" max="2066" width="2.5703125" style="252" customWidth="1"/>
    <col min="2067" max="2067" width="2.42578125" style="252" customWidth="1"/>
    <col min="2068" max="2068" width="2.5703125" style="252" customWidth="1"/>
    <col min="2069" max="2069" width="2.140625" style="252" customWidth="1"/>
    <col min="2070" max="2071" width="2.42578125" style="252" customWidth="1"/>
    <col min="2072" max="2073" width="2.5703125" style="252" customWidth="1"/>
    <col min="2074" max="2074" width="1.85546875" style="252" customWidth="1"/>
    <col min="2075" max="2075" width="2.42578125" style="252" customWidth="1"/>
    <col min="2076" max="2076" width="2.85546875" style="252" customWidth="1"/>
    <col min="2077" max="2077" width="2.42578125" style="252" customWidth="1"/>
    <col min="2078" max="2078" width="2.140625" style="252" customWidth="1"/>
    <col min="2079" max="2079" width="2.5703125" style="252" customWidth="1"/>
    <col min="2080" max="2080" width="2.42578125" style="252" customWidth="1"/>
    <col min="2081" max="2081" width="2.5703125" style="252" customWidth="1"/>
    <col min="2082" max="2082" width="2" style="252" customWidth="1"/>
    <col min="2083" max="2083" width="1.85546875" style="252" customWidth="1"/>
    <col min="2084" max="2085" width="2.42578125" style="252" customWidth="1"/>
    <col min="2086" max="2086" width="2.5703125" style="252" customWidth="1"/>
    <col min="2087" max="2087" width="2" style="252" customWidth="1"/>
    <col min="2088" max="2088" width="4" style="252" customWidth="1"/>
    <col min="2089" max="2089" width="2.140625" style="252" customWidth="1"/>
    <col min="2090" max="2090" width="2.42578125" style="252" customWidth="1"/>
    <col min="2091" max="2091" width="2.28515625" style="252" customWidth="1"/>
    <col min="2092" max="2092" width="2.85546875" style="252" customWidth="1"/>
    <col min="2093" max="2093" width="2" style="252" customWidth="1"/>
    <col min="2094" max="2094" width="2.5703125" style="252" customWidth="1"/>
    <col min="2095" max="2095" width="3.28515625" style="252" customWidth="1"/>
    <col min="2096" max="2099" width="2" style="252" customWidth="1"/>
    <col min="2100" max="2100" width="1.28515625" style="252" customWidth="1"/>
    <col min="2101" max="2101" width="1.5703125" style="252" customWidth="1"/>
    <col min="2102" max="2102" width="1.7109375" style="252" customWidth="1"/>
    <col min="2103" max="2103" width="2.140625" style="252" customWidth="1"/>
    <col min="2104" max="2104" width="2" style="252" customWidth="1"/>
    <col min="2105" max="2105" width="2.28515625" style="252" customWidth="1"/>
    <col min="2106" max="2106" width="2.140625" style="252" customWidth="1"/>
    <col min="2107" max="2304" width="9.140625" style="252"/>
    <col min="2305" max="2305" width="0.5703125" style="252" customWidth="1"/>
    <col min="2306" max="2307" width="2.42578125" style="252" customWidth="1"/>
    <col min="2308" max="2308" width="2" style="252" customWidth="1"/>
    <col min="2309" max="2309" width="2.42578125" style="252" customWidth="1"/>
    <col min="2310" max="2310" width="2.5703125" style="252" customWidth="1"/>
    <col min="2311" max="2312" width="2.42578125" style="252" customWidth="1"/>
    <col min="2313" max="2313" width="1.7109375" style="252" customWidth="1"/>
    <col min="2314" max="2314" width="2.42578125" style="252" customWidth="1"/>
    <col min="2315" max="2316" width="2.5703125" style="252" customWidth="1"/>
    <col min="2317" max="2317" width="1.5703125" style="252" customWidth="1"/>
    <col min="2318" max="2320" width="2.42578125" style="252" customWidth="1"/>
    <col min="2321" max="2321" width="2" style="252" customWidth="1"/>
    <col min="2322" max="2322" width="2.5703125" style="252" customWidth="1"/>
    <col min="2323" max="2323" width="2.42578125" style="252" customWidth="1"/>
    <col min="2324" max="2324" width="2.5703125" style="252" customWidth="1"/>
    <col min="2325" max="2325" width="2.140625" style="252" customWidth="1"/>
    <col min="2326" max="2327" width="2.42578125" style="252" customWidth="1"/>
    <col min="2328" max="2329" width="2.5703125" style="252" customWidth="1"/>
    <col min="2330" max="2330" width="1.85546875" style="252" customWidth="1"/>
    <col min="2331" max="2331" width="2.42578125" style="252" customWidth="1"/>
    <col min="2332" max="2332" width="2.85546875" style="252" customWidth="1"/>
    <col min="2333" max="2333" width="2.42578125" style="252" customWidth="1"/>
    <col min="2334" max="2334" width="2.140625" style="252" customWidth="1"/>
    <col min="2335" max="2335" width="2.5703125" style="252" customWidth="1"/>
    <col min="2336" max="2336" width="2.42578125" style="252" customWidth="1"/>
    <col min="2337" max="2337" width="2.5703125" style="252" customWidth="1"/>
    <col min="2338" max="2338" width="2" style="252" customWidth="1"/>
    <col min="2339" max="2339" width="1.85546875" style="252" customWidth="1"/>
    <col min="2340" max="2341" width="2.42578125" style="252" customWidth="1"/>
    <col min="2342" max="2342" width="2.5703125" style="252" customWidth="1"/>
    <col min="2343" max="2343" width="2" style="252" customWidth="1"/>
    <col min="2344" max="2344" width="4" style="252" customWidth="1"/>
    <col min="2345" max="2345" width="2.140625" style="252" customWidth="1"/>
    <col min="2346" max="2346" width="2.42578125" style="252" customWidth="1"/>
    <col min="2347" max="2347" width="2.28515625" style="252" customWidth="1"/>
    <col min="2348" max="2348" width="2.85546875" style="252" customWidth="1"/>
    <col min="2349" max="2349" width="2" style="252" customWidth="1"/>
    <col min="2350" max="2350" width="2.5703125" style="252" customWidth="1"/>
    <col min="2351" max="2351" width="3.28515625" style="252" customWidth="1"/>
    <col min="2352" max="2355" width="2" style="252" customWidth="1"/>
    <col min="2356" max="2356" width="1.28515625" style="252" customWidth="1"/>
    <col min="2357" max="2357" width="1.5703125" style="252" customWidth="1"/>
    <col min="2358" max="2358" width="1.7109375" style="252" customWidth="1"/>
    <col min="2359" max="2359" width="2.140625" style="252" customWidth="1"/>
    <col min="2360" max="2360" width="2" style="252" customWidth="1"/>
    <col min="2361" max="2361" width="2.28515625" style="252" customWidth="1"/>
    <col min="2362" max="2362" width="2.140625" style="252" customWidth="1"/>
    <col min="2363" max="2560" width="9.140625" style="252"/>
    <col min="2561" max="2561" width="0.5703125" style="252" customWidth="1"/>
    <col min="2562" max="2563" width="2.42578125" style="252" customWidth="1"/>
    <col min="2564" max="2564" width="2" style="252" customWidth="1"/>
    <col min="2565" max="2565" width="2.42578125" style="252" customWidth="1"/>
    <col min="2566" max="2566" width="2.5703125" style="252" customWidth="1"/>
    <col min="2567" max="2568" width="2.42578125" style="252" customWidth="1"/>
    <col min="2569" max="2569" width="1.7109375" style="252" customWidth="1"/>
    <col min="2570" max="2570" width="2.42578125" style="252" customWidth="1"/>
    <col min="2571" max="2572" width="2.5703125" style="252" customWidth="1"/>
    <col min="2573" max="2573" width="1.5703125" style="252" customWidth="1"/>
    <col min="2574" max="2576" width="2.42578125" style="252" customWidth="1"/>
    <col min="2577" max="2577" width="2" style="252" customWidth="1"/>
    <col min="2578" max="2578" width="2.5703125" style="252" customWidth="1"/>
    <col min="2579" max="2579" width="2.42578125" style="252" customWidth="1"/>
    <col min="2580" max="2580" width="2.5703125" style="252" customWidth="1"/>
    <col min="2581" max="2581" width="2.140625" style="252" customWidth="1"/>
    <col min="2582" max="2583" width="2.42578125" style="252" customWidth="1"/>
    <col min="2584" max="2585" width="2.5703125" style="252" customWidth="1"/>
    <col min="2586" max="2586" width="1.85546875" style="252" customWidth="1"/>
    <col min="2587" max="2587" width="2.42578125" style="252" customWidth="1"/>
    <col min="2588" max="2588" width="2.85546875" style="252" customWidth="1"/>
    <col min="2589" max="2589" width="2.42578125" style="252" customWidth="1"/>
    <col min="2590" max="2590" width="2.140625" style="252" customWidth="1"/>
    <col min="2591" max="2591" width="2.5703125" style="252" customWidth="1"/>
    <col min="2592" max="2592" width="2.42578125" style="252" customWidth="1"/>
    <col min="2593" max="2593" width="2.5703125" style="252" customWidth="1"/>
    <col min="2594" max="2594" width="2" style="252" customWidth="1"/>
    <col min="2595" max="2595" width="1.85546875" style="252" customWidth="1"/>
    <col min="2596" max="2597" width="2.42578125" style="252" customWidth="1"/>
    <col min="2598" max="2598" width="2.5703125" style="252" customWidth="1"/>
    <col min="2599" max="2599" width="2" style="252" customWidth="1"/>
    <col min="2600" max="2600" width="4" style="252" customWidth="1"/>
    <col min="2601" max="2601" width="2.140625" style="252" customWidth="1"/>
    <col min="2602" max="2602" width="2.42578125" style="252" customWidth="1"/>
    <col min="2603" max="2603" width="2.28515625" style="252" customWidth="1"/>
    <col min="2604" max="2604" width="2.85546875" style="252" customWidth="1"/>
    <col min="2605" max="2605" width="2" style="252" customWidth="1"/>
    <col min="2606" max="2606" width="2.5703125" style="252" customWidth="1"/>
    <col min="2607" max="2607" width="3.28515625" style="252" customWidth="1"/>
    <col min="2608" max="2611" width="2" style="252" customWidth="1"/>
    <col min="2612" max="2612" width="1.28515625" style="252" customWidth="1"/>
    <col min="2613" max="2613" width="1.5703125" style="252" customWidth="1"/>
    <col min="2614" max="2614" width="1.7109375" style="252" customWidth="1"/>
    <col min="2615" max="2615" width="2.140625" style="252" customWidth="1"/>
    <col min="2616" max="2616" width="2" style="252" customWidth="1"/>
    <col min="2617" max="2617" width="2.28515625" style="252" customWidth="1"/>
    <col min="2618" max="2618" width="2.140625" style="252" customWidth="1"/>
    <col min="2619" max="2816" width="9.140625" style="252"/>
    <col min="2817" max="2817" width="0.5703125" style="252" customWidth="1"/>
    <col min="2818" max="2819" width="2.42578125" style="252" customWidth="1"/>
    <col min="2820" max="2820" width="2" style="252" customWidth="1"/>
    <col min="2821" max="2821" width="2.42578125" style="252" customWidth="1"/>
    <col min="2822" max="2822" width="2.5703125" style="252" customWidth="1"/>
    <col min="2823" max="2824" width="2.42578125" style="252" customWidth="1"/>
    <col min="2825" max="2825" width="1.7109375" style="252" customWidth="1"/>
    <col min="2826" max="2826" width="2.42578125" style="252" customWidth="1"/>
    <col min="2827" max="2828" width="2.5703125" style="252" customWidth="1"/>
    <col min="2829" max="2829" width="1.5703125" style="252" customWidth="1"/>
    <col min="2830" max="2832" width="2.42578125" style="252" customWidth="1"/>
    <col min="2833" max="2833" width="2" style="252" customWidth="1"/>
    <col min="2834" max="2834" width="2.5703125" style="252" customWidth="1"/>
    <col min="2835" max="2835" width="2.42578125" style="252" customWidth="1"/>
    <col min="2836" max="2836" width="2.5703125" style="252" customWidth="1"/>
    <col min="2837" max="2837" width="2.140625" style="252" customWidth="1"/>
    <col min="2838" max="2839" width="2.42578125" style="252" customWidth="1"/>
    <col min="2840" max="2841" width="2.5703125" style="252" customWidth="1"/>
    <col min="2842" max="2842" width="1.85546875" style="252" customWidth="1"/>
    <col min="2843" max="2843" width="2.42578125" style="252" customWidth="1"/>
    <col min="2844" max="2844" width="2.85546875" style="252" customWidth="1"/>
    <col min="2845" max="2845" width="2.42578125" style="252" customWidth="1"/>
    <col min="2846" max="2846" width="2.140625" style="252" customWidth="1"/>
    <col min="2847" max="2847" width="2.5703125" style="252" customWidth="1"/>
    <col min="2848" max="2848" width="2.42578125" style="252" customWidth="1"/>
    <col min="2849" max="2849" width="2.5703125" style="252" customWidth="1"/>
    <col min="2850" max="2850" width="2" style="252" customWidth="1"/>
    <col min="2851" max="2851" width="1.85546875" style="252" customWidth="1"/>
    <col min="2852" max="2853" width="2.42578125" style="252" customWidth="1"/>
    <col min="2854" max="2854" width="2.5703125" style="252" customWidth="1"/>
    <col min="2855" max="2855" width="2" style="252" customWidth="1"/>
    <col min="2856" max="2856" width="4" style="252" customWidth="1"/>
    <col min="2857" max="2857" width="2.140625" style="252" customWidth="1"/>
    <col min="2858" max="2858" width="2.42578125" style="252" customWidth="1"/>
    <col min="2859" max="2859" width="2.28515625" style="252" customWidth="1"/>
    <col min="2860" max="2860" width="2.85546875" style="252" customWidth="1"/>
    <col min="2861" max="2861" width="2" style="252" customWidth="1"/>
    <col min="2862" max="2862" width="2.5703125" style="252" customWidth="1"/>
    <col min="2863" max="2863" width="3.28515625" style="252" customWidth="1"/>
    <col min="2864" max="2867" width="2" style="252" customWidth="1"/>
    <col min="2868" max="2868" width="1.28515625" style="252" customWidth="1"/>
    <col min="2869" max="2869" width="1.5703125" style="252" customWidth="1"/>
    <col min="2870" max="2870" width="1.7109375" style="252" customWidth="1"/>
    <col min="2871" max="2871" width="2.140625" style="252" customWidth="1"/>
    <col min="2872" max="2872" width="2" style="252" customWidth="1"/>
    <col min="2873" max="2873" width="2.28515625" style="252" customWidth="1"/>
    <col min="2874" max="2874" width="2.140625" style="252" customWidth="1"/>
    <col min="2875" max="3072" width="9.140625" style="252"/>
    <col min="3073" max="3073" width="0.5703125" style="252" customWidth="1"/>
    <col min="3074" max="3075" width="2.42578125" style="252" customWidth="1"/>
    <col min="3076" max="3076" width="2" style="252" customWidth="1"/>
    <col min="3077" max="3077" width="2.42578125" style="252" customWidth="1"/>
    <col min="3078" max="3078" width="2.5703125" style="252" customWidth="1"/>
    <col min="3079" max="3080" width="2.42578125" style="252" customWidth="1"/>
    <col min="3081" max="3081" width="1.7109375" style="252" customWidth="1"/>
    <col min="3082" max="3082" width="2.42578125" style="252" customWidth="1"/>
    <col min="3083" max="3084" width="2.5703125" style="252" customWidth="1"/>
    <col min="3085" max="3085" width="1.5703125" style="252" customWidth="1"/>
    <col min="3086" max="3088" width="2.42578125" style="252" customWidth="1"/>
    <col min="3089" max="3089" width="2" style="252" customWidth="1"/>
    <col min="3090" max="3090" width="2.5703125" style="252" customWidth="1"/>
    <col min="3091" max="3091" width="2.42578125" style="252" customWidth="1"/>
    <col min="3092" max="3092" width="2.5703125" style="252" customWidth="1"/>
    <col min="3093" max="3093" width="2.140625" style="252" customWidth="1"/>
    <col min="3094" max="3095" width="2.42578125" style="252" customWidth="1"/>
    <col min="3096" max="3097" width="2.5703125" style="252" customWidth="1"/>
    <col min="3098" max="3098" width="1.85546875" style="252" customWidth="1"/>
    <col min="3099" max="3099" width="2.42578125" style="252" customWidth="1"/>
    <col min="3100" max="3100" width="2.85546875" style="252" customWidth="1"/>
    <col min="3101" max="3101" width="2.42578125" style="252" customWidth="1"/>
    <col min="3102" max="3102" width="2.140625" style="252" customWidth="1"/>
    <col min="3103" max="3103" width="2.5703125" style="252" customWidth="1"/>
    <col min="3104" max="3104" width="2.42578125" style="252" customWidth="1"/>
    <col min="3105" max="3105" width="2.5703125" style="252" customWidth="1"/>
    <col min="3106" max="3106" width="2" style="252" customWidth="1"/>
    <col min="3107" max="3107" width="1.85546875" style="252" customWidth="1"/>
    <col min="3108" max="3109" width="2.42578125" style="252" customWidth="1"/>
    <col min="3110" max="3110" width="2.5703125" style="252" customWidth="1"/>
    <col min="3111" max="3111" width="2" style="252" customWidth="1"/>
    <col min="3112" max="3112" width="4" style="252" customWidth="1"/>
    <col min="3113" max="3113" width="2.140625" style="252" customWidth="1"/>
    <col min="3114" max="3114" width="2.42578125" style="252" customWidth="1"/>
    <col min="3115" max="3115" width="2.28515625" style="252" customWidth="1"/>
    <col min="3116" max="3116" width="2.85546875" style="252" customWidth="1"/>
    <col min="3117" max="3117" width="2" style="252" customWidth="1"/>
    <col min="3118" max="3118" width="2.5703125" style="252" customWidth="1"/>
    <col min="3119" max="3119" width="3.28515625" style="252" customWidth="1"/>
    <col min="3120" max="3123" width="2" style="252" customWidth="1"/>
    <col min="3124" max="3124" width="1.28515625" style="252" customWidth="1"/>
    <col min="3125" max="3125" width="1.5703125" style="252" customWidth="1"/>
    <col min="3126" max="3126" width="1.7109375" style="252" customWidth="1"/>
    <col min="3127" max="3127" width="2.140625" style="252" customWidth="1"/>
    <col min="3128" max="3128" width="2" style="252" customWidth="1"/>
    <col min="3129" max="3129" width="2.28515625" style="252" customWidth="1"/>
    <col min="3130" max="3130" width="2.140625" style="252" customWidth="1"/>
    <col min="3131" max="3328" width="9.140625" style="252"/>
    <col min="3329" max="3329" width="0.5703125" style="252" customWidth="1"/>
    <col min="3330" max="3331" width="2.42578125" style="252" customWidth="1"/>
    <col min="3332" max="3332" width="2" style="252" customWidth="1"/>
    <col min="3333" max="3333" width="2.42578125" style="252" customWidth="1"/>
    <col min="3334" max="3334" width="2.5703125" style="252" customWidth="1"/>
    <col min="3335" max="3336" width="2.42578125" style="252" customWidth="1"/>
    <col min="3337" max="3337" width="1.7109375" style="252" customWidth="1"/>
    <col min="3338" max="3338" width="2.42578125" style="252" customWidth="1"/>
    <col min="3339" max="3340" width="2.5703125" style="252" customWidth="1"/>
    <col min="3341" max="3341" width="1.5703125" style="252" customWidth="1"/>
    <col min="3342" max="3344" width="2.42578125" style="252" customWidth="1"/>
    <col min="3345" max="3345" width="2" style="252" customWidth="1"/>
    <col min="3346" max="3346" width="2.5703125" style="252" customWidth="1"/>
    <col min="3347" max="3347" width="2.42578125" style="252" customWidth="1"/>
    <col min="3348" max="3348" width="2.5703125" style="252" customWidth="1"/>
    <col min="3349" max="3349" width="2.140625" style="252" customWidth="1"/>
    <col min="3350" max="3351" width="2.42578125" style="252" customWidth="1"/>
    <col min="3352" max="3353" width="2.5703125" style="252" customWidth="1"/>
    <col min="3354" max="3354" width="1.85546875" style="252" customWidth="1"/>
    <col min="3355" max="3355" width="2.42578125" style="252" customWidth="1"/>
    <col min="3356" max="3356" width="2.85546875" style="252" customWidth="1"/>
    <col min="3357" max="3357" width="2.42578125" style="252" customWidth="1"/>
    <col min="3358" max="3358" width="2.140625" style="252" customWidth="1"/>
    <col min="3359" max="3359" width="2.5703125" style="252" customWidth="1"/>
    <col min="3360" max="3360" width="2.42578125" style="252" customWidth="1"/>
    <col min="3361" max="3361" width="2.5703125" style="252" customWidth="1"/>
    <col min="3362" max="3362" width="2" style="252" customWidth="1"/>
    <col min="3363" max="3363" width="1.85546875" style="252" customWidth="1"/>
    <col min="3364" max="3365" width="2.42578125" style="252" customWidth="1"/>
    <col min="3366" max="3366" width="2.5703125" style="252" customWidth="1"/>
    <col min="3367" max="3367" width="2" style="252" customWidth="1"/>
    <col min="3368" max="3368" width="4" style="252" customWidth="1"/>
    <col min="3369" max="3369" width="2.140625" style="252" customWidth="1"/>
    <col min="3370" max="3370" width="2.42578125" style="252" customWidth="1"/>
    <col min="3371" max="3371" width="2.28515625" style="252" customWidth="1"/>
    <col min="3372" max="3372" width="2.85546875" style="252" customWidth="1"/>
    <col min="3373" max="3373" width="2" style="252" customWidth="1"/>
    <col min="3374" max="3374" width="2.5703125" style="252" customWidth="1"/>
    <col min="3375" max="3375" width="3.28515625" style="252" customWidth="1"/>
    <col min="3376" max="3379" width="2" style="252" customWidth="1"/>
    <col min="3380" max="3380" width="1.28515625" style="252" customWidth="1"/>
    <col min="3381" max="3381" width="1.5703125" style="252" customWidth="1"/>
    <col min="3382" max="3382" width="1.7109375" style="252" customWidth="1"/>
    <col min="3383" max="3383" width="2.140625" style="252" customWidth="1"/>
    <col min="3384" max="3384" width="2" style="252" customWidth="1"/>
    <col min="3385" max="3385" width="2.28515625" style="252" customWidth="1"/>
    <col min="3386" max="3386" width="2.140625" style="252" customWidth="1"/>
    <col min="3387" max="3584" width="9.140625" style="252"/>
    <col min="3585" max="3585" width="0.5703125" style="252" customWidth="1"/>
    <col min="3586" max="3587" width="2.42578125" style="252" customWidth="1"/>
    <col min="3588" max="3588" width="2" style="252" customWidth="1"/>
    <col min="3589" max="3589" width="2.42578125" style="252" customWidth="1"/>
    <col min="3590" max="3590" width="2.5703125" style="252" customWidth="1"/>
    <col min="3591" max="3592" width="2.42578125" style="252" customWidth="1"/>
    <col min="3593" max="3593" width="1.7109375" style="252" customWidth="1"/>
    <col min="3594" max="3594" width="2.42578125" style="252" customWidth="1"/>
    <col min="3595" max="3596" width="2.5703125" style="252" customWidth="1"/>
    <col min="3597" max="3597" width="1.5703125" style="252" customWidth="1"/>
    <col min="3598" max="3600" width="2.42578125" style="252" customWidth="1"/>
    <col min="3601" max="3601" width="2" style="252" customWidth="1"/>
    <col min="3602" max="3602" width="2.5703125" style="252" customWidth="1"/>
    <col min="3603" max="3603" width="2.42578125" style="252" customWidth="1"/>
    <col min="3604" max="3604" width="2.5703125" style="252" customWidth="1"/>
    <col min="3605" max="3605" width="2.140625" style="252" customWidth="1"/>
    <col min="3606" max="3607" width="2.42578125" style="252" customWidth="1"/>
    <col min="3608" max="3609" width="2.5703125" style="252" customWidth="1"/>
    <col min="3610" max="3610" width="1.85546875" style="252" customWidth="1"/>
    <col min="3611" max="3611" width="2.42578125" style="252" customWidth="1"/>
    <col min="3612" max="3612" width="2.85546875" style="252" customWidth="1"/>
    <col min="3613" max="3613" width="2.42578125" style="252" customWidth="1"/>
    <col min="3614" max="3614" width="2.140625" style="252" customWidth="1"/>
    <col min="3615" max="3615" width="2.5703125" style="252" customWidth="1"/>
    <col min="3616" max="3616" width="2.42578125" style="252" customWidth="1"/>
    <col min="3617" max="3617" width="2.5703125" style="252" customWidth="1"/>
    <col min="3618" max="3618" width="2" style="252" customWidth="1"/>
    <col min="3619" max="3619" width="1.85546875" style="252" customWidth="1"/>
    <col min="3620" max="3621" width="2.42578125" style="252" customWidth="1"/>
    <col min="3622" max="3622" width="2.5703125" style="252" customWidth="1"/>
    <col min="3623" max="3623" width="2" style="252" customWidth="1"/>
    <col min="3624" max="3624" width="4" style="252" customWidth="1"/>
    <col min="3625" max="3625" width="2.140625" style="252" customWidth="1"/>
    <col min="3626" max="3626" width="2.42578125" style="252" customWidth="1"/>
    <col min="3627" max="3627" width="2.28515625" style="252" customWidth="1"/>
    <col min="3628" max="3628" width="2.85546875" style="252" customWidth="1"/>
    <col min="3629" max="3629" width="2" style="252" customWidth="1"/>
    <col min="3630" max="3630" width="2.5703125" style="252" customWidth="1"/>
    <col min="3631" max="3631" width="3.28515625" style="252" customWidth="1"/>
    <col min="3632" max="3635" width="2" style="252" customWidth="1"/>
    <col min="3636" max="3636" width="1.28515625" style="252" customWidth="1"/>
    <col min="3637" max="3637" width="1.5703125" style="252" customWidth="1"/>
    <col min="3638" max="3638" width="1.7109375" style="252" customWidth="1"/>
    <col min="3639" max="3639" width="2.140625" style="252" customWidth="1"/>
    <col min="3640" max="3640" width="2" style="252" customWidth="1"/>
    <col min="3641" max="3641" width="2.28515625" style="252" customWidth="1"/>
    <col min="3642" max="3642" width="2.140625" style="252" customWidth="1"/>
    <col min="3643" max="3840" width="9.140625" style="252"/>
    <col min="3841" max="3841" width="0.5703125" style="252" customWidth="1"/>
    <col min="3842" max="3843" width="2.42578125" style="252" customWidth="1"/>
    <col min="3844" max="3844" width="2" style="252" customWidth="1"/>
    <col min="3845" max="3845" width="2.42578125" style="252" customWidth="1"/>
    <col min="3846" max="3846" width="2.5703125" style="252" customWidth="1"/>
    <col min="3847" max="3848" width="2.42578125" style="252" customWidth="1"/>
    <col min="3849" max="3849" width="1.7109375" style="252" customWidth="1"/>
    <col min="3850" max="3850" width="2.42578125" style="252" customWidth="1"/>
    <col min="3851" max="3852" width="2.5703125" style="252" customWidth="1"/>
    <col min="3853" max="3853" width="1.5703125" style="252" customWidth="1"/>
    <col min="3854" max="3856" width="2.42578125" style="252" customWidth="1"/>
    <col min="3857" max="3857" width="2" style="252" customWidth="1"/>
    <col min="3858" max="3858" width="2.5703125" style="252" customWidth="1"/>
    <col min="3859" max="3859" width="2.42578125" style="252" customWidth="1"/>
    <col min="3860" max="3860" width="2.5703125" style="252" customWidth="1"/>
    <col min="3861" max="3861" width="2.140625" style="252" customWidth="1"/>
    <col min="3862" max="3863" width="2.42578125" style="252" customWidth="1"/>
    <col min="3864" max="3865" width="2.5703125" style="252" customWidth="1"/>
    <col min="3866" max="3866" width="1.85546875" style="252" customWidth="1"/>
    <col min="3867" max="3867" width="2.42578125" style="252" customWidth="1"/>
    <col min="3868" max="3868" width="2.85546875" style="252" customWidth="1"/>
    <col min="3869" max="3869" width="2.42578125" style="252" customWidth="1"/>
    <col min="3870" max="3870" width="2.140625" style="252" customWidth="1"/>
    <col min="3871" max="3871" width="2.5703125" style="252" customWidth="1"/>
    <col min="3872" max="3872" width="2.42578125" style="252" customWidth="1"/>
    <col min="3873" max="3873" width="2.5703125" style="252" customWidth="1"/>
    <col min="3874" max="3874" width="2" style="252" customWidth="1"/>
    <col min="3875" max="3875" width="1.85546875" style="252" customWidth="1"/>
    <col min="3876" max="3877" width="2.42578125" style="252" customWidth="1"/>
    <col min="3878" max="3878" width="2.5703125" style="252" customWidth="1"/>
    <col min="3879" max="3879" width="2" style="252" customWidth="1"/>
    <col min="3880" max="3880" width="4" style="252" customWidth="1"/>
    <col min="3881" max="3881" width="2.140625" style="252" customWidth="1"/>
    <col min="3882" max="3882" width="2.42578125" style="252" customWidth="1"/>
    <col min="3883" max="3883" width="2.28515625" style="252" customWidth="1"/>
    <col min="3884" max="3884" width="2.85546875" style="252" customWidth="1"/>
    <col min="3885" max="3885" width="2" style="252" customWidth="1"/>
    <col min="3886" max="3886" width="2.5703125" style="252" customWidth="1"/>
    <col min="3887" max="3887" width="3.28515625" style="252" customWidth="1"/>
    <col min="3888" max="3891" width="2" style="252" customWidth="1"/>
    <col min="3892" max="3892" width="1.28515625" style="252" customWidth="1"/>
    <col min="3893" max="3893" width="1.5703125" style="252" customWidth="1"/>
    <col min="3894" max="3894" width="1.7109375" style="252" customWidth="1"/>
    <col min="3895" max="3895" width="2.140625" style="252" customWidth="1"/>
    <col min="3896" max="3896" width="2" style="252" customWidth="1"/>
    <col min="3897" max="3897" width="2.28515625" style="252" customWidth="1"/>
    <col min="3898" max="3898" width="2.140625" style="252" customWidth="1"/>
    <col min="3899" max="4096" width="9.140625" style="252"/>
    <col min="4097" max="4097" width="0.5703125" style="252" customWidth="1"/>
    <col min="4098" max="4099" width="2.42578125" style="252" customWidth="1"/>
    <col min="4100" max="4100" width="2" style="252" customWidth="1"/>
    <col min="4101" max="4101" width="2.42578125" style="252" customWidth="1"/>
    <col min="4102" max="4102" width="2.5703125" style="252" customWidth="1"/>
    <col min="4103" max="4104" width="2.42578125" style="252" customWidth="1"/>
    <col min="4105" max="4105" width="1.7109375" style="252" customWidth="1"/>
    <col min="4106" max="4106" width="2.42578125" style="252" customWidth="1"/>
    <col min="4107" max="4108" width="2.5703125" style="252" customWidth="1"/>
    <col min="4109" max="4109" width="1.5703125" style="252" customWidth="1"/>
    <col min="4110" max="4112" width="2.42578125" style="252" customWidth="1"/>
    <col min="4113" max="4113" width="2" style="252" customWidth="1"/>
    <col min="4114" max="4114" width="2.5703125" style="252" customWidth="1"/>
    <col min="4115" max="4115" width="2.42578125" style="252" customWidth="1"/>
    <col min="4116" max="4116" width="2.5703125" style="252" customWidth="1"/>
    <col min="4117" max="4117" width="2.140625" style="252" customWidth="1"/>
    <col min="4118" max="4119" width="2.42578125" style="252" customWidth="1"/>
    <col min="4120" max="4121" width="2.5703125" style="252" customWidth="1"/>
    <col min="4122" max="4122" width="1.85546875" style="252" customWidth="1"/>
    <col min="4123" max="4123" width="2.42578125" style="252" customWidth="1"/>
    <col min="4124" max="4124" width="2.85546875" style="252" customWidth="1"/>
    <col min="4125" max="4125" width="2.42578125" style="252" customWidth="1"/>
    <col min="4126" max="4126" width="2.140625" style="252" customWidth="1"/>
    <col min="4127" max="4127" width="2.5703125" style="252" customWidth="1"/>
    <col min="4128" max="4128" width="2.42578125" style="252" customWidth="1"/>
    <col min="4129" max="4129" width="2.5703125" style="252" customWidth="1"/>
    <col min="4130" max="4130" width="2" style="252" customWidth="1"/>
    <col min="4131" max="4131" width="1.85546875" style="252" customWidth="1"/>
    <col min="4132" max="4133" width="2.42578125" style="252" customWidth="1"/>
    <col min="4134" max="4134" width="2.5703125" style="252" customWidth="1"/>
    <col min="4135" max="4135" width="2" style="252" customWidth="1"/>
    <col min="4136" max="4136" width="4" style="252" customWidth="1"/>
    <col min="4137" max="4137" width="2.140625" style="252" customWidth="1"/>
    <col min="4138" max="4138" width="2.42578125" style="252" customWidth="1"/>
    <col min="4139" max="4139" width="2.28515625" style="252" customWidth="1"/>
    <col min="4140" max="4140" width="2.85546875" style="252" customWidth="1"/>
    <col min="4141" max="4141" width="2" style="252" customWidth="1"/>
    <col min="4142" max="4142" width="2.5703125" style="252" customWidth="1"/>
    <col min="4143" max="4143" width="3.28515625" style="252" customWidth="1"/>
    <col min="4144" max="4147" width="2" style="252" customWidth="1"/>
    <col min="4148" max="4148" width="1.28515625" style="252" customWidth="1"/>
    <col min="4149" max="4149" width="1.5703125" style="252" customWidth="1"/>
    <col min="4150" max="4150" width="1.7109375" style="252" customWidth="1"/>
    <col min="4151" max="4151" width="2.140625" style="252" customWidth="1"/>
    <col min="4152" max="4152" width="2" style="252" customWidth="1"/>
    <col min="4153" max="4153" width="2.28515625" style="252" customWidth="1"/>
    <col min="4154" max="4154" width="2.140625" style="252" customWidth="1"/>
    <col min="4155" max="4352" width="9.140625" style="252"/>
    <col min="4353" max="4353" width="0.5703125" style="252" customWidth="1"/>
    <col min="4354" max="4355" width="2.42578125" style="252" customWidth="1"/>
    <col min="4356" max="4356" width="2" style="252" customWidth="1"/>
    <col min="4357" max="4357" width="2.42578125" style="252" customWidth="1"/>
    <col min="4358" max="4358" width="2.5703125" style="252" customWidth="1"/>
    <col min="4359" max="4360" width="2.42578125" style="252" customWidth="1"/>
    <col min="4361" max="4361" width="1.7109375" style="252" customWidth="1"/>
    <col min="4362" max="4362" width="2.42578125" style="252" customWidth="1"/>
    <col min="4363" max="4364" width="2.5703125" style="252" customWidth="1"/>
    <col min="4365" max="4365" width="1.5703125" style="252" customWidth="1"/>
    <col min="4366" max="4368" width="2.42578125" style="252" customWidth="1"/>
    <col min="4369" max="4369" width="2" style="252" customWidth="1"/>
    <col min="4370" max="4370" width="2.5703125" style="252" customWidth="1"/>
    <col min="4371" max="4371" width="2.42578125" style="252" customWidth="1"/>
    <col min="4372" max="4372" width="2.5703125" style="252" customWidth="1"/>
    <col min="4373" max="4373" width="2.140625" style="252" customWidth="1"/>
    <col min="4374" max="4375" width="2.42578125" style="252" customWidth="1"/>
    <col min="4376" max="4377" width="2.5703125" style="252" customWidth="1"/>
    <col min="4378" max="4378" width="1.85546875" style="252" customWidth="1"/>
    <col min="4379" max="4379" width="2.42578125" style="252" customWidth="1"/>
    <col min="4380" max="4380" width="2.85546875" style="252" customWidth="1"/>
    <col min="4381" max="4381" width="2.42578125" style="252" customWidth="1"/>
    <col min="4382" max="4382" width="2.140625" style="252" customWidth="1"/>
    <col min="4383" max="4383" width="2.5703125" style="252" customWidth="1"/>
    <col min="4384" max="4384" width="2.42578125" style="252" customWidth="1"/>
    <col min="4385" max="4385" width="2.5703125" style="252" customWidth="1"/>
    <col min="4386" max="4386" width="2" style="252" customWidth="1"/>
    <col min="4387" max="4387" width="1.85546875" style="252" customWidth="1"/>
    <col min="4388" max="4389" width="2.42578125" style="252" customWidth="1"/>
    <col min="4390" max="4390" width="2.5703125" style="252" customWidth="1"/>
    <col min="4391" max="4391" width="2" style="252" customWidth="1"/>
    <col min="4392" max="4392" width="4" style="252" customWidth="1"/>
    <col min="4393" max="4393" width="2.140625" style="252" customWidth="1"/>
    <col min="4394" max="4394" width="2.42578125" style="252" customWidth="1"/>
    <col min="4395" max="4395" width="2.28515625" style="252" customWidth="1"/>
    <col min="4396" max="4396" width="2.85546875" style="252" customWidth="1"/>
    <col min="4397" max="4397" width="2" style="252" customWidth="1"/>
    <col min="4398" max="4398" width="2.5703125" style="252" customWidth="1"/>
    <col min="4399" max="4399" width="3.28515625" style="252" customWidth="1"/>
    <col min="4400" max="4403" width="2" style="252" customWidth="1"/>
    <col min="4404" max="4404" width="1.28515625" style="252" customWidth="1"/>
    <col min="4405" max="4405" width="1.5703125" style="252" customWidth="1"/>
    <col min="4406" max="4406" width="1.7109375" style="252" customWidth="1"/>
    <col min="4407" max="4407" width="2.140625" style="252" customWidth="1"/>
    <col min="4408" max="4408" width="2" style="252" customWidth="1"/>
    <col min="4409" max="4409" width="2.28515625" style="252" customWidth="1"/>
    <col min="4410" max="4410" width="2.140625" style="252" customWidth="1"/>
    <col min="4411" max="4608" width="9.140625" style="252"/>
    <col min="4609" max="4609" width="0.5703125" style="252" customWidth="1"/>
    <col min="4610" max="4611" width="2.42578125" style="252" customWidth="1"/>
    <col min="4612" max="4612" width="2" style="252" customWidth="1"/>
    <col min="4613" max="4613" width="2.42578125" style="252" customWidth="1"/>
    <col min="4614" max="4614" width="2.5703125" style="252" customWidth="1"/>
    <col min="4615" max="4616" width="2.42578125" style="252" customWidth="1"/>
    <col min="4617" max="4617" width="1.7109375" style="252" customWidth="1"/>
    <col min="4618" max="4618" width="2.42578125" style="252" customWidth="1"/>
    <col min="4619" max="4620" width="2.5703125" style="252" customWidth="1"/>
    <col min="4621" max="4621" width="1.5703125" style="252" customWidth="1"/>
    <col min="4622" max="4624" width="2.42578125" style="252" customWidth="1"/>
    <col min="4625" max="4625" width="2" style="252" customWidth="1"/>
    <col min="4626" max="4626" width="2.5703125" style="252" customWidth="1"/>
    <col min="4627" max="4627" width="2.42578125" style="252" customWidth="1"/>
    <col min="4628" max="4628" width="2.5703125" style="252" customWidth="1"/>
    <col min="4629" max="4629" width="2.140625" style="252" customWidth="1"/>
    <col min="4630" max="4631" width="2.42578125" style="252" customWidth="1"/>
    <col min="4632" max="4633" width="2.5703125" style="252" customWidth="1"/>
    <col min="4634" max="4634" width="1.85546875" style="252" customWidth="1"/>
    <col min="4635" max="4635" width="2.42578125" style="252" customWidth="1"/>
    <col min="4636" max="4636" width="2.85546875" style="252" customWidth="1"/>
    <col min="4637" max="4637" width="2.42578125" style="252" customWidth="1"/>
    <col min="4638" max="4638" width="2.140625" style="252" customWidth="1"/>
    <col min="4639" max="4639" width="2.5703125" style="252" customWidth="1"/>
    <col min="4640" max="4640" width="2.42578125" style="252" customWidth="1"/>
    <col min="4641" max="4641" width="2.5703125" style="252" customWidth="1"/>
    <col min="4642" max="4642" width="2" style="252" customWidth="1"/>
    <col min="4643" max="4643" width="1.85546875" style="252" customWidth="1"/>
    <col min="4644" max="4645" width="2.42578125" style="252" customWidth="1"/>
    <col min="4646" max="4646" width="2.5703125" style="252" customWidth="1"/>
    <col min="4647" max="4647" width="2" style="252" customWidth="1"/>
    <col min="4648" max="4648" width="4" style="252" customWidth="1"/>
    <col min="4649" max="4649" width="2.140625" style="252" customWidth="1"/>
    <col min="4650" max="4650" width="2.42578125" style="252" customWidth="1"/>
    <col min="4651" max="4651" width="2.28515625" style="252" customWidth="1"/>
    <col min="4652" max="4652" width="2.85546875" style="252" customWidth="1"/>
    <col min="4653" max="4653" width="2" style="252" customWidth="1"/>
    <col min="4654" max="4654" width="2.5703125" style="252" customWidth="1"/>
    <col min="4655" max="4655" width="3.28515625" style="252" customWidth="1"/>
    <col min="4656" max="4659" width="2" style="252" customWidth="1"/>
    <col min="4660" max="4660" width="1.28515625" style="252" customWidth="1"/>
    <col min="4661" max="4661" width="1.5703125" style="252" customWidth="1"/>
    <col min="4662" max="4662" width="1.7109375" style="252" customWidth="1"/>
    <col min="4663" max="4663" width="2.140625" style="252" customWidth="1"/>
    <col min="4664" max="4664" width="2" style="252" customWidth="1"/>
    <col min="4665" max="4665" width="2.28515625" style="252" customWidth="1"/>
    <col min="4666" max="4666" width="2.140625" style="252" customWidth="1"/>
    <col min="4667" max="4864" width="9.140625" style="252"/>
    <col min="4865" max="4865" width="0.5703125" style="252" customWidth="1"/>
    <col min="4866" max="4867" width="2.42578125" style="252" customWidth="1"/>
    <col min="4868" max="4868" width="2" style="252" customWidth="1"/>
    <col min="4869" max="4869" width="2.42578125" style="252" customWidth="1"/>
    <col min="4870" max="4870" width="2.5703125" style="252" customWidth="1"/>
    <col min="4871" max="4872" width="2.42578125" style="252" customWidth="1"/>
    <col min="4873" max="4873" width="1.7109375" style="252" customWidth="1"/>
    <col min="4874" max="4874" width="2.42578125" style="252" customWidth="1"/>
    <col min="4875" max="4876" width="2.5703125" style="252" customWidth="1"/>
    <col min="4877" max="4877" width="1.5703125" style="252" customWidth="1"/>
    <col min="4878" max="4880" width="2.42578125" style="252" customWidth="1"/>
    <col min="4881" max="4881" width="2" style="252" customWidth="1"/>
    <col min="4882" max="4882" width="2.5703125" style="252" customWidth="1"/>
    <col min="4883" max="4883" width="2.42578125" style="252" customWidth="1"/>
    <col min="4884" max="4884" width="2.5703125" style="252" customWidth="1"/>
    <col min="4885" max="4885" width="2.140625" style="252" customWidth="1"/>
    <col min="4886" max="4887" width="2.42578125" style="252" customWidth="1"/>
    <col min="4888" max="4889" width="2.5703125" style="252" customWidth="1"/>
    <col min="4890" max="4890" width="1.85546875" style="252" customWidth="1"/>
    <col min="4891" max="4891" width="2.42578125" style="252" customWidth="1"/>
    <col min="4892" max="4892" width="2.85546875" style="252" customWidth="1"/>
    <col min="4893" max="4893" width="2.42578125" style="252" customWidth="1"/>
    <col min="4894" max="4894" width="2.140625" style="252" customWidth="1"/>
    <col min="4895" max="4895" width="2.5703125" style="252" customWidth="1"/>
    <col min="4896" max="4896" width="2.42578125" style="252" customWidth="1"/>
    <col min="4897" max="4897" width="2.5703125" style="252" customWidth="1"/>
    <col min="4898" max="4898" width="2" style="252" customWidth="1"/>
    <col min="4899" max="4899" width="1.85546875" style="252" customWidth="1"/>
    <col min="4900" max="4901" width="2.42578125" style="252" customWidth="1"/>
    <col min="4902" max="4902" width="2.5703125" style="252" customWidth="1"/>
    <col min="4903" max="4903" width="2" style="252" customWidth="1"/>
    <col min="4904" max="4904" width="4" style="252" customWidth="1"/>
    <col min="4905" max="4905" width="2.140625" style="252" customWidth="1"/>
    <col min="4906" max="4906" width="2.42578125" style="252" customWidth="1"/>
    <col min="4907" max="4907" width="2.28515625" style="252" customWidth="1"/>
    <col min="4908" max="4908" width="2.85546875" style="252" customWidth="1"/>
    <col min="4909" max="4909" width="2" style="252" customWidth="1"/>
    <col min="4910" max="4910" width="2.5703125" style="252" customWidth="1"/>
    <col min="4911" max="4911" width="3.28515625" style="252" customWidth="1"/>
    <col min="4912" max="4915" width="2" style="252" customWidth="1"/>
    <col min="4916" max="4916" width="1.28515625" style="252" customWidth="1"/>
    <col min="4917" max="4917" width="1.5703125" style="252" customWidth="1"/>
    <col min="4918" max="4918" width="1.7109375" style="252" customWidth="1"/>
    <col min="4919" max="4919" width="2.140625" style="252" customWidth="1"/>
    <col min="4920" max="4920" width="2" style="252" customWidth="1"/>
    <col min="4921" max="4921" width="2.28515625" style="252" customWidth="1"/>
    <col min="4922" max="4922" width="2.140625" style="252" customWidth="1"/>
    <col min="4923" max="5120" width="9.140625" style="252"/>
    <col min="5121" max="5121" width="0.5703125" style="252" customWidth="1"/>
    <col min="5122" max="5123" width="2.42578125" style="252" customWidth="1"/>
    <col min="5124" max="5124" width="2" style="252" customWidth="1"/>
    <col min="5125" max="5125" width="2.42578125" style="252" customWidth="1"/>
    <col min="5126" max="5126" width="2.5703125" style="252" customWidth="1"/>
    <col min="5127" max="5128" width="2.42578125" style="252" customWidth="1"/>
    <col min="5129" max="5129" width="1.7109375" style="252" customWidth="1"/>
    <col min="5130" max="5130" width="2.42578125" style="252" customWidth="1"/>
    <col min="5131" max="5132" width="2.5703125" style="252" customWidth="1"/>
    <col min="5133" max="5133" width="1.5703125" style="252" customWidth="1"/>
    <col min="5134" max="5136" width="2.42578125" style="252" customWidth="1"/>
    <col min="5137" max="5137" width="2" style="252" customWidth="1"/>
    <col min="5138" max="5138" width="2.5703125" style="252" customWidth="1"/>
    <col min="5139" max="5139" width="2.42578125" style="252" customWidth="1"/>
    <col min="5140" max="5140" width="2.5703125" style="252" customWidth="1"/>
    <col min="5141" max="5141" width="2.140625" style="252" customWidth="1"/>
    <col min="5142" max="5143" width="2.42578125" style="252" customWidth="1"/>
    <col min="5144" max="5145" width="2.5703125" style="252" customWidth="1"/>
    <col min="5146" max="5146" width="1.85546875" style="252" customWidth="1"/>
    <col min="5147" max="5147" width="2.42578125" style="252" customWidth="1"/>
    <col min="5148" max="5148" width="2.85546875" style="252" customWidth="1"/>
    <col min="5149" max="5149" width="2.42578125" style="252" customWidth="1"/>
    <col min="5150" max="5150" width="2.140625" style="252" customWidth="1"/>
    <col min="5151" max="5151" width="2.5703125" style="252" customWidth="1"/>
    <col min="5152" max="5152" width="2.42578125" style="252" customWidth="1"/>
    <col min="5153" max="5153" width="2.5703125" style="252" customWidth="1"/>
    <col min="5154" max="5154" width="2" style="252" customWidth="1"/>
    <col min="5155" max="5155" width="1.85546875" style="252" customWidth="1"/>
    <col min="5156" max="5157" width="2.42578125" style="252" customWidth="1"/>
    <col min="5158" max="5158" width="2.5703125" style="252" customWidth="1"/>
    <col min="5159" max="5159" width="2" style="252" customWidth="1"/>
    <col min="5160" max="5160" width="4" style="252" customWidth="1"/>
    <col min="5161" max="5161" width="2.140625" style="252" customWidth="1"/>
    <col min="5162" max="5162" width="2.42578125" style="252" customWidth="1"/>
    <col min="5163" max="5163" width="2.28515625" style="252" customWidth="1"/>
    <col min="5164" max="5164" width="2.85546875" style="252" customWidth="1"/>
    <col min="5165" max="5165" width="2" style="252" customWidth="1"/>
    <col min="5166" max="5166" width="2.5703125" style="252" customWidth="1"/>
    <col min="5167" max="5167" width="3.28515625" style="252" customWidth="1"/>
    <col min="5168" max="5171" width="2" style="252" customWidth="1"/>
    <col min="5172" max="5172" width="1.28515625" style="252" customWidth="1"/>
    <col min="5173" max="5173" width="1.5703125" style="252" customWidth="1"/>
    <col min="5174" max="5174" width="1.7109375" style="252" customWidth="1"/>
    <col min="5175" max="5175" width="2.140625" style="252" customWidth="1"/>
    <col min="5176" max="5176" width="2" style="252" customWidth="1"/>
    <col min="5177" max="5177" width="2.28515625" style="252" customWidth="1"/>
    <col min="5178" max="5178" width="2.140625" style="252" customWidth="1"/>
    <col min="5179" max="5376" width="9.140625" style="252"/>
    <col min="5377" max="5377" width="0.5703125" style="252" customWidth="1"/>
    <col min="5378" max="5379" width="2.42578125" style="252" customWidth="1"/>
    <col min="5380" max="5380" width="2" style="252" customWidth="1"/>
    <col min="5381" max="5381" width="2.42578125" style="252" customWidth="1"/>
    <col min="5382" max="5382" width="2.5703125" style="252" customWidth="1"/>
    <col min="5383" max="5384" width="2.42578125" style="252" customWidth="1"/>
    <col min="5385" max="5385" width="1.7109375" style="252" customWidth="1"/>
    <col min="5386" max="5386" width="2.42578125" style="252" customWidth="1"/>
    <col min="5387" max="5388" width="2.5703125" style="252" customWidth="1"/>
    <col min="5389" max="5389" width="1.5703125" style="252" customWidth="1"/>
    <col min="5390" max="5392" width="2.42578125" style="252" customWidth="1"/>
    <col min="5393" max="5393" width="2" style="252" customWidth="1"/>
    <col min="5394" max="5394" width="2.5703125" style="252" customWidth="1"/>
    <col min="5395" max="5395" width="2.42578125" style="252" customWidth="1"/>
    <col min="5396" max="5396" width="2.5703125" style="252" customWidth="1"/>
    <col min="5397" max="5397" width="2.140625" style="252" customWidth="1"/>
    <col min="5398" max="5399" width="2.42578125" style="252" customWidth="1"/>
    <col min="5400" max="5401" width="2.5703125" style="252" customWidth="1"/>
    <col min="5402" max="5402" width="1.85546875" style="252" customWidth="1"/>
    <col min="5403" max="5403" width="2.42578125" style="252" customWidth="1"/>
    <col min="5404" max="5404" width="2.85546875" style="252" customWidth="1"/>
    <col min="5405" max="5405" width="2.42578125" style="252" customWidth="1"/>
    <col min="5406" max="5406" width="2.140625" style="252" customWidth="1"/>
    <col min="5407" max="5407" width="2.5703125" style="252" customWidth="1"/>
    <col min="5408" max="5408" width="2.42578125" style="252" customWidth="1"/>
    <col min="5409" max="5409" width="2.5703125" style="252" customWidth="1"/>
    <col min="5410" max="5410" width="2" style="252" customWidth="1"/>
    <col min="5411" max="5411" width="1.85546875" style="252" customWidth="1"/>
    <col min="5412" max="5413" width="2.42578125" style="252" customWidth="1"/>
    <col min="5414" max="5414" width="2.5703125" style="252" customWidth="1"/>
    <col min="5415" max="5415" width="2" style="252" customWidth="1"/>
    <col min="5416" max="5416" width="4" style="252" customWidth="1"/>
    <col min="5417" max="5417" width="2.140625" style="252" customWidth="1"/>
    <col min="5418" max="5418" width="2.42578125" style="252" customWidth="1"/>
    <col min="5419" max="5419" width="2.28515625" style="252" customWidth="1"/>
    <col min="5420" max="5420" width="2.85546875" style="252" customWidth="1"/>
    <col min="5421" max="5421" width="2" style="252" customWidth="1"/>
    <col min="5422" max="5422" width="2.5703125" style="252" customWidth="1"/>
    <col min="5423" max="5423" width="3.28515625" style="252" customWidth="1"/>
    <col min="5424" max="5427" width="2" style="252" customWidth="1"/>
    <col min="5428" max="5428" width="1.28515625" style="252" customWidth="1"/>
    <col min="5429" max="5429" width="1.5703125" style="252" customWidth="1"/>
    <col min="5430" max="5430" width="1.7109375" style="252" customWidth="1"/>
    <col min="5431" max="5431" width="2.140625" style="252" customWidth="1"/>
    <col min="5432" max="5432" width="2" style="252" customWidth="1"/>
    <col min="5433" max="5433" width="2.28515625" style="252" customWidth="1"/>
    <col min="5434" max="5434" width="2.140625" style="252" customWidth="1"/>
    <col min="5435" max="5632" width="9.140625" style="252"/>
    <col min="5633" max="5633" width="0.5703125" style="252" customWidth="1"/>
    <col min="5634" max="5635" width="2.42578125" style="252" customWidth="1"/>
    <col min="5636" max="5636" width="2" style="252" customWidth="1"/>
    <col min="5637" max="5637" width="2.42578125" style="252" customWidth="1"/>
    <col min="5638" max="5638" width="2.5703125" style="252" customWidth="1"/>
    <col min="5639" max="5640" width="2.42578125" style="252" customWidth="1"/>
    <col min="5641" max="5641" width="1.7109375" style="252" customWidth="1"/>
    <col min="5642" max="5642" width="2.42578125" style="252" customWidth="1"/>
    <col min="5643" max="5644" width="2.5703125" style="252" customWidth="1"/>
    <col min="5645" max="5645" width="1.5703125" style="252" customWidth="1"/>
    <col min="5646" max="5648" width="2.42578125" style="252" customWidth="1"/>
    <col min="5649" max="5649" width="2" style="252" customWidth="1"/>
    <col min="5650" max="5650" width="2.5703125" style="252" customWidth="1"/>
    <col min="5651" max="5651" width="2.42578125" style="252" customWidth="1"/>
    <col min="5652" max="5652" width="2.5703125" style="252" customWidth="1"/>
    <col min="5653" max="5653" width="2.140625" style="252" customWidth="1"/>
    <col min="5654" max="5655" width="2.42578125" style="252" customWidth="1"/>
    <col min="5656" max="5657" width="2.5703125" style="252" customWidth="1"/>
    <col min="5658" max="5658" width="1.85546875" style="252" customWidth="1"/>
    <col min="5659" max="5659" width="2.42578125" style="252" customWidth="1"/>
    <col min="5660" max="5660" width="2.85546875" style="252" customWidth="1"/>
    <col min="5661" max="5661" width="2.42578125" style="252" customWidth="1"/>
    <col min="5662" max="5662" width="2.140625" style="252" customWidth="1"/>
    <col min="5663" max="5663" width="2.5703125" style="252" customWidth="1"/>
    <col min="5664" max="5664" width="2.42578125" style="252" customWidth="1"/>
    <col min="5665" max="5665" width="2.5703125" style="252" customWidth="1"/>
    <col min="5666" max="5666" width="2" style="252" customWidth="1"/>
    <col min="5667" max="5667" width="1.85546875" style="252" customWidth="1"/>
    <col min="5668" max="5669" width="2.42578125" style="252" customWidth="1"/>
    <col min="5670" max="5670" width="2.5703125" style="252" customWidth="1"/>
    <col min="5671" max="5671" width="2" style="252" customWidth="1"/>
    <col min="5672" max="5672" width="4" style="252" customWidth="1"/>
    <col min="5673" max="5673" width="2.140625" style="252" customWidth="1"/>
    <col min="5674" max="5674" width="2.42578125" style="252" customWidth="1"/>
    <col min="5675" max="5675" width="2.28515625" style="252" customWidth="1"/>
    <col min="5676" max="5676" width="2.85546875" style="252" customWidth="1"/>
    <col min="5677" max="5677" width="2" style="252" customWidth="1"/>
    <col min="5678" max="5678" width="2.5703125" style="252" customWidth="1"/>
    <col min="5679" max="5679" width="3.28515625" style="252" customWidth="1"/>
    <col min="5680" max="5683" width="2" style="252" customWidth="1"/>
    <col min="5684" max="5684" width="1.28515625" style="252" customWidth="1"/>
    <col min="5685" max="5685" width="1.5703125" style="252" customWidth="1"/>
    <col min="5686" max="5686" width="1.7109375" style="252" customWidth="1"/>
    <col min="5687" max="5687" width="2.140625" style="252" customWidth="1"/>
    <col min="5688" max="5688" width="2" style="252" customWidth="1"/>
    <col min="5689" max="5689" width="2.28515625" style="252" customWidth="1"/>
    <col min="5690" max="5690" width="2.140625" style="252" customWidth="1"/>
    <col min="5691" max="5888" width="9.140625" style="252"/>
    <col min="5889" max="5889" width="0.5703125" style="252" customWidth="1"/>
    <col min="5890" max="5891" width="2.42578125" style="252" customWidth="1"/>
    <col min="5892" max="5892" width="2" style="252" customWidth="1"/>
    <col min="5893" max="5893" width="2.42578125" style="252" customWidth="1"/>
    <col min="5894" max="5894" width="2.5703125" style="252" customWidth="1"/>
    <col min="5895" max="5896" width="2.42578125" style="252" customWidth="1"/>
    <col min="5897" max="5897" width="1.7109375" style="252" customWidth="1"/>
    <col min="5898" max="5898" width="2.42578125" style="252" customWidth="1"/>
    <col min="5899" max="5900" width="2.5703125" style="252" customWidth="1"/>
    <col min="5901" max="5901" width="1.5703125" style="252" customWidth="1"/>
    <col min="5902" max="5904" width="2.42578125" style="252" customWidth="1"/>
    <col min="5905" max="5905" width="2" style="252" customWidth="1"/>
    <col min="5906" max="5906" width="2.5703125" style="252" customWidth="1"/>
    <col min="5907" max="5907" width="2.42578125" style="252" customWidth="1"/>
    <col min="5908" max="5908" width="2.5703125" style="252" customWidth="1"/>
    <col min="5909" max="5909" width="2.140625" style="252" customWidth="1"/>
    <col min="5910" max="5911" width="2.42578125" style="252" customWidth="1"/>
    <col min="5912" max="5913" width="2.5703125" style="252" customWidth="1"/>
    <col min="5914" max="5914" width="1.85546875" style="252" customWidth="1"/>
    <col min="5915" max="5915" width="2.42578125" style="252" customWidth="1"/>
    <col min="5916" max="5916" width="2.85546875" style="252" customWidth="1"/>
    <col min="5917" max="5917" width="2.42578125" style="252" customWidth="1"/>
    <col min="5918" max="5918" width="2.140625" style="252" customWidth="1"/>
    <col min="5919" max="5919" width="2.5703125" style="252" customWidth="1"/>
    <col min="5920" max="5920" width="2.42578125" style="252" customWidth="1"/>
    <col min="5921" max="5921" width="2.5703125" style="252" customWidth="1"/>
    <col min="5922" max="5922" width="2" style="252" customWidth="1"/>
    <col min="5923" max="5923" width="1.85546875" style="252" customWidth="1"/>
    <col min="5924" max="5925" width="2.42578125" style="252" customWidth="1"/>
    <col min="5926" max="5926" width="2.5703125" style="252" customWidth="1"/>
    <col min="5927" max="5927" width="2" style="252" customWidth="1"/>
    <col min="5928" max="5928" width="4" style="252" customWidth="1"/>
    <col min="5929" max="5929" width="2.140625" style="252" customWidth="1"/>
    <col min="5930" max="5930" width="2.42578125" style="252" customWidth="1"/>
    <col min="5931" max="5931" width="2.28515625" style="252" customWidth="1"/>
    <col min="5932" max="5932" width="2.85546875" style="252" customWidth="1"/>
    <col min="5933" max="5933" width="2" style="252" customWidth="1"/>
    <col min="5934" max="5934" width="2.5703125" style="252" customWidth="1"/>
    <col min="5935" max="5935" width="3.28515625" style="252" customWidth="1"/>
    <col min="5936" max="5939" width="2" style="252" customWidth="1"/>
    <col min="5940" max="5940" width="1.28515625" style="252" customWidth="1"/>
    <col min="5941" max="5941" width="1.5703125" style="252" customWidth="1"/>
    <col min="5942" max="5942" width="1.7109375" style="252" customWidth="1"/>
    <col min="5943" max="5943" width="2.140625" style="252" customWidth="1"/>
    <col min="5944" max="5944" width="2" style="252" customWidth="1"/>
    <col min="5945" max="5945" width="2.28515625" style="252" customWidth="1"/>
    <col min="5946" max="5946" width="2.140625" style="252" customWidth="1"/>
    <col min="5947" max="6144" width="9.140625" style="252"/>
    <col min="6145" max="6145" width="0.5703125" style="252" customWidth="1"/>
    <col min="6146" max="6147" width="2.42578125" style="252" customWidth="1"/>
    <col min="6148" max="6148" width="2" style="252" customWidth="1"/>
    <col min="6149" max="6149" width="2.42578125" style="252" customWidth="1"/>
    <col min="6150" max="6150" width="2.5703125" style="252" customWidth="1"/>
    <col min="6151" max="6152" width="2.42578125" style="252" customWidth="1"/>
    <col min="6153" max="6153" width="1.7109375" style="252" customWidth="1"/>
    <col min="6154" max="6154" width="2.42578125" style="252" customWidth="1"/>
    <col min="6155" max="6156" width="2.5703125" style="252" customWidth="1"/>
    <col min="6157" max="6157" width="1.5703125" style="252" customWidth="1"/>
    <col min="6158" max="6160" width="2.42578125" style="252" customWidth="1"/>
    <col min="6161" max="6161" width="2" style="252" customWidth="1"/>
    <col min="6162" max="6162" width="2.5703125" style="252" customWidth="1"/>
    <col min="6163" max="6163" width="2.42578125" style="252" customWidth="1"/>
    <col min="6164" max="6164" width="2.5703125" style="252" customWidth="1"/>
    <col min="6165" max="6165" width="2.140625" style="252" customWidth="1"/>
    <col min="6166" max="6167" width="2.42578125" style="252" customWidth="1"/>
    <col min="6168" max="6169" width="2.5703125" style="252" customWidth="1"/>
    <col min="6170" max="6170" width="1.85546875" style="252" customWidth="1"/>
    <col min="6171" max="6171" width="2.42578125" style="252" customWidth="1"/>
    <col min="6172" max="6172" width="2.85546875" style="252" customWidth="1"/>
    <col min="6173" max="6173" width="2.42578125" style="252" customWidth="1"/>
    <col min="6174" max="6174" width="2.140625" style="252" customWidth="1"/>
    <col min="6175" max="6175" width="2.5703125" style="252" customWidth="1"/>
    <col min="6176" max="6176" width="2.42578125" style="252" customWidth="1"/>
    <col min="6177" max="6177" width="2.5703125" style="252" customWidth="1"/>
    <col min="6178" max="6178" width="2" style="252" customWidth="1"/>
    <col min="6179" max="6179" width="1.85546875" style="252" customWidth="1"/>
    <col min="6180" max="6181" width="2.42578125" style="252" customWidth="1"/>
    <col min="6182" max="6182" width="2.5703125" style="252" customWidth="1"/>
    <col min="6183" max="6183" width="2" style="252" customWidth="1"/>
    <col min="6184" max="6184" width="4" style="252" customWidth="1"/>
    <col min="6185" max="6185" width="2.140625" style="252" customWidth="1"/>
    <col min="6186" max="6186" width="2.42578125" style="252" customWidth="1"/>
    <col min="6187" max="6187" width="2.28515625" style="252" customWidth="1"/>
    <col min="6188" max="6188" width="2.85546875" style="252" customWidth="1"/>
    <col min="6189" max="6189" width="2" style="252" customWidth="1"/>
    <col min="6190" max="6190" width="2.5703125" style="252" customWidth="1"/>
    <col min="6191" max="6191" width="3.28515625" style="252" customWidth="1"/>
    <col min="6192" max="6195" width="2" style="252" customWidth="1"/>
    <col min="6196" max="6196" width="1.28515625" style="252" customWidth="1"/>
    <col min="6197" max="6197" width="1.5703125" style="252" customWidth="1"/>
    <col min="6198" max="6198" width="1.7109375" style="252" customWidth="1"/>
    <col min="6199" max="6199" width="2.140625" style="252" customWidth="1"/>
    <col min="6200" max="6200" width="2" style="252" customWidth="1"/>
    <col min="6201" max="6201" width="2.28515625" style="252" customWidth="1"/>
    <col min="6202" max="6202" width="2.140625" style="252" customWidth="1"/>
    <col min="6203" max="6400" width="9.140625" style="252"/>
    <col min="6401" max="6401" width="0.5703125" style="252" customWidth="1"/>
    <col min="6402" max="6403" width="2.42578125" style="252" customWidth="1"/>
    <col min="6404" max="6404" width="2" style="252" customWidth="1"/>
    <col min="6405" max="6405" width="2.42578125" style="252" customWidth="1"/>
    <col min="6406" max="6406" width="2.5703125" style="252" customWidth="1"/>
    <col min="6407" max="6408" width="2.42578125" style="252" customWidth="1"/>
    <col min="6409" max="6409" width="1.7109375" style="252" customWidth="1"/>
    <col min="6410" max="6410" width="2.42578125" style="252" customWidth="1"/>
    <col min="6411" max="6412" width="2.5703125" style="252" customWidth="1"/>
    <col min="6413" max="6413" width="1.5703125" style="252" customWidth="1"/>
    <col min="6414" max="6416" width="2.42578125" style="252" customWidth="1"/>
    <col min="6417" max="6417" width="2" style="252" customWidth="1"/>
    <col min="6418" max="6418" width="2.5703125" style="252" customWidth="1"/>
    <col min="6419" max="6419" width="2.42578125" style="252" customWidth="1"/>
    <col min="6420" max="6420" width="2.5703125" style="252" customWidth="1"/>
    <col min="6421" max="6421" width="2.140625" style="252" customWidth="1"/>
    <col min="6422" max="6423" width="2.42578125" style="252" customWidth="1"/>
    <col min="6424" max="6425" width="2.5703125" style="252" customWidth="1"/>
    <col min="6426" max="6426" width="1.85546875" style="252" customWidth="1"/>
    <col min="6427" max="6427" width="2.42578125" style="252" customWidth="1"/>
    <col min="6428" max="6428" width="2.85546875" style="252" customWidth="1"/>
    <col min="6429" max="6429" width="2.42578125" style="252" customWidth="1"/>
    <col min="6430" max="6430" width="2.140625" style="252" customWidth="1"/>
    <col min="6431" max="6431" width="2.5703125" style="252" customWidth="1"/>
    <col min="6432" max="6432" width="2.42578125" style="252" customWidth="1"/>
    <col min="6433" max="6433" width="2.5703125" style="252" customWidth="1"/>
    <col min="6434" max="6434" width="2" style="252" customWidth="1"/>
    <col min="6435" max="6435" width="1.85546875" style="252" customWidth="1"/>
    <col min="6436" max="6437" width="2.42578125" style="252" customWidth="1"/>
    <col min="6438" max="6438" width="2.5703125" style="252" customWidth="1"/>
    <col min="6439" max="6439" width="2" style="252" customWidth="1"/>
    <col min="6440" max="6440" width="4" style="252" customWidth="1"/>
    <col min="6441" max="6441" width="2.140625" style="252" customWidth="1"/>
    <col min="6442" max="6442" width="2.42578125" style="252" customWidth="1"/>
    <col min="6443" max="6443" width="2.28515625" style="252" customWidth="1"/>
    <col min="6444" max="6444" width="2.85546875" style="252" customWidth="1"/>
    <col min="6445" max="6445" width="2" style="252" customWidth="1"/>
    <col min="6446" max="6446" width="2.5703125" style="252" customWidth="1"/>
    <col min="6447" max="6447" width="3.28515625" style="252" customWidth="1"/>
    <col min="6448" max="6451" width="2" style="252" customWidth="1"/>
    <col min="6452" max="6452" width="1.28515625" style="252" customWidth="1"/>
    <col min="6453" max="6453" width="1.5703125" style="252" customWidth="1"/>
    <col min="6454" max="6454" width="1.7109375" style="252" customWidth="1"/>
    <col min="6455" max="6455" width="2.140625" style="252" customWidth="1"/>
    <col min="6456" max="6456" width="2" style="252" customWidth="1"/>
    <col min="6457" max="6457" width="2.28515625" style="252" customWidth="1"/>
    <col min="6458" max="6458" width="2.140625" style="252" customWidth="1"/>
    <col min="6459" max="6656" width="9.140625" style="252"/>
    <col min="6657" max="6657" width="0.5703125" style="252" customWidth="1"/>
    <col min="6658" max="6659" width="2.42578125" style="252" customWidth="1"/>
    <col min="6660" max="6660" width="2" style="252" customWidth="1"/>
    <col min="6661" max="6661" width="2.42578125" style="252" customWidth="1"/>
    <col min="6662" max="6662" width="2.5703125" style="252" customWidth="1"/>
    <col min="6663" max="6664" width="2.42578125" style="252" customWidth="1"/>
    <col min="6665" max="6665" width="1.7109375" style="252" customWidth="1"/>
    <col min="6666" max="6666" width="2.42578125" style="252" customWidth="1"/>
    <col min="6667" max="6668" width="2.5703125" style="252" customWidth="1"/>
    <col min="6669" max="6669" width="1.5703125" style="252" customWidth="1"/>
    <col min="6670" max="6672" width="2.42578125" style="252" customWidth="1"/>
    <col min="6673" max="6673" width="2" style="252" customWidth="1"/>
    <col min="6674" max="6674" width="2.5703125" style="252" customWidth="1"/>
    <col min="6675" max="6675" width="2.42578125" style="252" customWidth="1"/>
    <col min="6676" max="6676" width="2.5703125" style="252" customWidth="1"/>
    <col min="6677" max="6677" width="2.140625" style="252" customWidth="1"/>
    <col min="6678" max="6679" width="2.42578125" style="252" customWidth="1"/>
    <col min="6680" max="6681" width="2.5703125" style="252" customWidth="1"/>
    <col min="6682" max="6682" width="1.85546875" style="252" customWidth="1"/>
    <col min="6683" max="6683" width="2.42578125" style="252" customWidth="1"/>
    <col min="6684" max="6684" width="2.85546875" style="252" customWidth="1"/>
    <col min="6685" max="6685" width="2.42578125" style="252" customWidth="1"/>
    <col min="6686" max="6686" width="2.140625" style="252" customWidth="1"/>
    <col min="6687" max="6687" width="2.5703125" style="252" customWidth="1"/>
    <col min="6688" max="6688" width="2.42578125" style="252" customWidth="1"/>
    <col min="6689" max="6689" width="2.5703125" style="252" customWidth="1"/>
    <col min="6690" max="6690" width="2" style="252" customWidth="1"/>
    <col min="6691" max="6691" width="1.85546875" style="252" customWidth="1"/>
    <col min="6692" max="6693" width="2.42578125" style="252" customWidth="1"/>
    <col min="6694" max="6694" width="2.5703125" style="252" customWidth="1"/>
    <col min="6695" max="6695" width="2" style="252" customWidth="1"/>
    <col min="6696" max="6696" width="4" style="252" customWidth="1"/>
    <col min="6697" max="6697" width="2.140625" style="252" customWidth="1"/>
    <col min="6698" max="6698" width="2.42578125" style="252" customWidth="1"/>
    <col min="6699" max="6699" width="2.28515625" style="252" customWidth="1"/>
    <col min="6700" max="6700" width="2.85546875" style="252" customWidth="1"/>
    <col min="6701" max="6701" width="2" style="252" customWidth="1"/>
    <col min="6702" max="6702" width="2.5703125" style="252" customWidth="1"/>
    <col min="6703" max="6703" width="3.28515625" style="252" customWidth="1"/>
    <col min="6704" max="6707" width="2" style="252" customWidth="1"/>
    <col min="6708" max="6708" width="1.28515625" style="252" customWidth="1"/>
    <col min="6709" max="6709" width="1.5703125" style="252" customWidth="1"/>
    <col min="6710" max="6710" width="1.7109375" style="252" customWidth="1"/>
    <col min="6711" max="6711" width="2.140625" style="252" customWidth="1"/>
    <col min="6712" max="6712" width="2" style="252" customWidth="1"/>
    <col min="6713" max="6713" width="2.28515625" style="252" customWidth="1"/>
    <col min="6714" max="6714" width="2.140625" style="252" customWidth="1"/>
    <col min="6715" max="6912" width="9.140625" style="252"/>
    <col min="6913" max="6913" width="0.5703125" style="252" customWidth="1"/>
    <col min="6914" max="6915" width="2.42578125" style="252" customWidth="1"/>
    <col min="6916" max="6916" width="2" style="252" customWidth="1"/>
    <col min="6917" max="6917" width="2.42578125" style="252" customWidth="1"/>
    <col min="6918" max="6918" width="2.5703125" style="252" customWidth="1"/>
    <col min="6919" max="6920" width="2.42578125" style="252" customWidth="1"/>
    <col min="6921" max="6921" width="1.7109375" style="252" customWidth="1"/>
    <col min="6922" max="6922" width="2.42578125" style="252" customWidth="1"/>
    <col min="6923" max="6924" width="2.5703125" style="252" customWidth="1"/>
    <col min="6925" max="6925" width="1.5703125" style="252" customWidth="1"/>
    <col min="6926" max="6928" width="2.42578125" style="252" customWidth="1"/>
    <col min="6929" max="6929" width="2" style="252" customWidth="1"/>
    <col min="6930" max="6930" width="2.5703125" style="252" customWidth="1"/>
    <col min="6931" max="6931" width="2.42578125" style="252" customWidth="1"/>
    <col min="6932" max="6932" width="2.5703125" style="252" customWidth="1"/>
    <col min="6933" max="6933" width="2.140625" style="252" customWidth="1"/>
    <col min="6934" max="6935" width="2.42578125" style="252" customWidth="1"/>
    <col min="6936" max="6937" width="2.5703125" style="252" customWidth="1"/>
    <col min="6938" max="6938" width="1.85546875" style="252" customWidth="1"/>
    <col min="6939" max="6939" width="2.42578125" style="252" customWidth="1"/>
    <col min="6940" max="6940" width="2.85546875" style="252" customWidth="1"/>
    <col min="6941" max="6941" width="2.42578125" style="252" customWidth="1"/>
    <col min="6942" max="6942" width="2.140625" style="252" customWidth="1"/>
    <col min="6943" max="6943" width="2.5703125" style="252" customWidth="1"/>
    <col min="6944" max="6944" width="2.42578125" style="252" customWidth="1"/>
    <col min="6945" max="6945" width="2.5703125" style="252" customWidth="1"/>
    <col min="6946" max="6946" width="2" style="252" customWidth="1"/>
    <col min="6947" max="6947" width="1.85546875" style="252" customWidth="1"/>
    <col min="6948" max="6949" width="2.42578125" style="252" customWidth="1"/>
    <col min="6950" max="6950" width="2.5703125" style="252" customWidth="1"/>
    <col min="6951" max="6951" width="2" style="252" customWidth="1"/>
    <col min="6952" max="6952" width="4" style="252" customWidth="1"/>
    <col min="6953" max="6953" width="2.140625" style="252" customWidth="1"/>
    <col min="6954" max="6954" width="2.42578125" style="252" customWidth="1"/>
    <col min="6955" max="6955" width="2.28515625" style="252" customWidth="1"/>
    <col min="6956" max="6956" width="2.85546875" style="252" customWidth="1"/>
    <col min="6957" max="6957" width="2" style="252" customWidth="1"/>
    <col min="6958" max="6958" width="2.5703125" style="252" customWidth="1"/>
    <col min="6959" max="6959" width="3.28515625" style="252" customWidth="1"/>
    <col min="6960" max="6963" width="2" style="252" customWidth="1"/>
    <col min="6964" max="6964" width="1.28515625" style="252" customWidth="1"/>
    <col min="6965" max="6965" width="1.5703125" style="252" customWidth="1"/>
    <col min="6966" max="6966" width="1.7109375" style="252" customWidth="1"/>
    <col min="6967" max="6967" width="2.140625" style="252" customWidth="1"/>
    <col min="6968" max="6968" width="2" style="252" customWidth="1"/>
    <col min="6969" max="6969" width="2.28515625" style="252" customWidth="1"/>
    <col min="6970" max="6970" width="2.140625" style="252" customWidth="1"/>
    <col min="6971" max="7168" width="9.140625" style="252"/>
    <col min="7169" max="7169" width="0.5703125" style="252" customWidth="1"/>
    <col min="7170" max="7171" width="2.42578125" style="252" customWidth="1"/>
    <col min="7172" max="7172" width="2" style="252" customWidth="1"/>
    <col min="7173" max="7173" width="2.42578125" style="252" customWidth="1"/>
    <col min="7174" max="7174" width="2.5703125" style="252" customWidth="1"/>
    <col min="7175" max="7176" width="2.42578125" style="252" customWidth="1"/>
    <col min="7177" max="7177" width="1.7109375" style="252" customWidth="1"/>
    <col min="7178" max="7178" width="2.42578125" style="252" customWidth="1"/>
    <col min="7179" max="7180" width="2.5703125" style="252" customWidth="1"/>
    <col min="7181" max="7181" width="1.5703125" style="252" customWidth="1"/>
    <col min="7182" max="7184" width="2.42578125" style="252" customWidth="1"/>
    <col min="7185" max="7185" width="2" style="252" customWidth="1"/>
    <col min="7186" max="7186" width="2.5703125" style="252" customWidth="1"/>
    <col min="7187" max="7187" width="2.42578125" style="252" customWidth="1"/>
    <col min="7188" max="7188" width="2.5703125" style="252" customWidth="1"/>
    <col min="7189" max="7189" width="2.140625" style="252" customWidth="1"/>
    <col min="7190" max="7191" width="2.42578125" style="252" customWidth="1"/>
    <col min="7192" max="7193" width="2.5703125" style="252" customWidth="1"/>
    <col min="7194" max="7194" width="1.85546875" style="252" customWidth="1"/>
    <col min="7195" max="7195" width="2.42578125" style="252" customWidth="1"/>
    <col min="7196" max="7196" width="2.85546875" style="252" customWidth="1"/>
    <col min="7197" max="7197" width="2.42578125" style="252" customWidth="1"/>
    <col min="7198" max="7198" width="2.140625" style="252" customWidth="1"/>
    <col min="7199" max="7199" width="2.5703125" style="252" customWidth="1"/>
    <col min="7200" max="7200" width="2.42578125" style="252" customWidth="1"/>
    <col min="7201" max="7201" width="2.5703125" style="252" customWidth="1"/>
    <col min="7202" max="7202" width="2" style="252" customWidth="1"/>
    <col min="7203" max="7203" width="1.85546875" style="252" customWidth="1"/>
    <col min="7204" max="7205" width="2.42578125" style="252" customWidth="1"/>
    <col min="7206" max="7206" width="2.5703125" style="252" customWidth="1"/>
    <col min="7207" max="7207" width="2" style="252" customWidth="1"/>
    <col min="7208" max="7208" width="4" style="252" customWidth="1"/>
    <col min="7209" max="7209" width="2.140625" style="252" customWidth="1"/>
    <col min="7210" max="7210" width="2.42578125" style="252" customWidth="1"/>
    <col min="7211" max="7211" width="2.28515625" style="252" customWidth="1"/>
    <col min="7212" max="7212" width="2.85546875" style="252" customWidth="1"/>
    <col min="7213" max="7213" width="2" style="252" customWidth="1"/>
    <col min="7214" max="7214" width="2.5703125" style="252" customWidth="1"/>
    <col min="7215" max="7215" width="3.28515625" style="252" customWidth="1"/>
    <col min="7216" max="7219" width="2" style="252" customWidth="1"/>
    <col min="7220" max="7220" width="1.28515625" style="252" customWidth="1"/>
    <col min="7221" max="7221" width="1.5703125" style="252" customWidth="1"/>
    <col min="7222" max="7222" width="1.7109375" style="252" customWidth="1"/>
    <col min="7223" max="7223" width="2.140625" style="252" customWidth="1"/>
    <col min="7224" max="7224" width="2" style="252" customWidth="1"/>
    <col min="7225" max="7225" width="2.28515625" style="252" customWidth="1"/>
    <col min="7226" max="7226" width="2.140625" style="252" customWidth="1"/>
    <col min="7227" max="7424" width="9.140625" style="252"/>
    <col min="7425" max="7425" width="0.5703125" style="252" customWidth="1"/>
    <col min="7426" max="7427" width="2.42578125" style="252" customWidth="1"/>
    <col min="7428" max="7428" width="2" style="252" customWidth="1"/>
    <col min="7429" max="7429" width="2.42578125" style="252" customWidth="1"/>
    <col min="7430" max="7430" width="2.5703125" style="252" customWidth="1"/>
    <col min="7431" max="7432" width="2.42578125" style="252" customWidth="1"/>
    <col min="7433" max="7433" width="1.7109375" style="252" customWidth="1"/>
    <col min="7434" max="7434" width="2.42578125" style="252" customWidth="1"/>
    <col min="7435" max="7436" width="2.5703125" style="252" customWidth="1"/>
    <col min="7437" max="7437" width="1.5703125" style="252" customWidth="1"/>
    <col min="7438" max="7440" width="2.42578125" style="252" customWidth="1"/>
    <col min="7441" max="7441" width="2" style="252" customWidth="1"/>
    <col min="7442" max="7442" width="2.5703125" style="252" customWidth="1"/>
    <col min="7443" max="7443" width="2.42578125" style="252" customWidth="1"/>
    <col min="7444" max="7444" width="2.5703125" style="252" customWidth="1"/>
    <col min="7445" max="7445" width="2.140625" style="252" customWidth="1"/>
    <col min="7446" max="7447" width="2.42578125" style="252" customWidth="1"/>
    <col min="7448" max="7449" width="2.5703125" style="252" customWidth="1"/>
    <col min="7450" max="7450" width="1.85546875" style="252" customWidth="1"/>
    <col min="7451" max="7451" width="2.42578125" style="252" customWidth="1"/>
    <col min="7452" max="7452" width="2.85546875" style="252" customWidth="1"/>
    <col min="7453" max="7453" width="2.42578125" style="252" customWidth="1"/>
    <col min="7454" max="7454" width="2.140625" style="252" customWidth="1"/>
    <col min="7455" max="7455" width="2.5703125" style="252" customWidth="1"/>
    <col min="7456" max="7456" width="2.42578125" style="252" customWidth="1"/>
    <col min="7457" max="7457" width="2.5703125" style="252" customWidth="1"/>
    <col min="7458" max="7458" width="2" style="252" customWidth="1"/>
    <col min="7459" max="7459" width="1.85546875" style="252" customWidth="1"/>
    <col min="7460" max="7461" width="2.42578125" style="252" customWidth="1"/>
    <col min="7462" max="7462" width="2.5703125" style="252" customWidth="1"/>
    <col min="7463" max="7463" width="2" style="252" customWidth="1"/>
    <col min="7464" max="7464" width="4" style="252" customWidth="1"/>
    <col min="7465" max="7465" width="2.140625" style="252" customWidth="1"/>
    <col min="7466" max="7466" width="2.42578125" style="252" customWidth="1"/>
    <col min="7467" max="7467" width="2.28515625" style="252" customWidth="1"/>
    <col min="7468" max="7468" width="2.85546875" style="252" customWidth="1"/>
    <col min="7469" max="7469" width="2" style="252" customWidth="1"/>
    <col min="7470" max="7470" width="2.5703125" style="252" customWidth="1"/>
    <col min="7471" max="7471" width="3.28515625" style="252" customWidth="1"/>
    <col min="7472" max="7475" width="2" style="252" customWidth="1"/>
    <col min="7476" max="7476" width="1.28515625" style="252" customWidth="1"/>
    <col min="7477" max="7477" width="1.5703125" style="252" customWidth="1"/>
    <col min="7478" max="7478" width="1.7109375" style="252" customWidth="1"/>
    <col min="7479" max="7479" width="2.140625" style="252" customWidth="1"/>
    <col min="7480" max="7480" width="2" style="252" customWidth="1"/>
    <col min="7481" max="7481" width="2.28515625" style="252" customWidth="1"/>
    <col min="7482" max="7482" width="2.140625" style="252" customWidth="1"/>
    <col min="7483" max="7680" width="9.140625" style="252"/>
    <col min="7681" max="7681" width="0.5703125" style="252" customWidth="1"/>
    <col min="7682" max="7683" width="2.42578125" style="252" customWidth="1"/>
    <col min="7684" max="7684" width="2" style="252" customWidth="1"/>
    <col min="7685" max="7685" width="2.42578125" style="252" customWidth="1"/>
    <col min="7686" max="7686" width="2.5703125" style="252" customWidth="1"/>
    <col min="7687" max="7688" width="2.42578125" style="252" customWidth="1"/>
    <col min="7689" max="7689" width="1.7109375" style="252" customWidth="1"/>
    <col min="7690" max="7690" width="2.42578125" style="252" customWidth="1"/>
    <col min="7691" max="7692" width="2.5703125" style="252" customWidth="1"/>
    <col min="7693" max="7693" width="1.5703125" style="252" customWidth="1"/>
    <col min="7694" max="7696" width="2.42578125" style="252" customWidth="1"/>
    <col min="7697" max="7697" width="2" style="252" customWidth="1"/>
    <col min="7698" max="7698" width="2.5703125" style="252" customWidth="1"/>
    <col min="7699" max="7699" width="2.42578125" style="252" customWidth="1"/>
    <col min="7700" max="7700" width="2.5703125" style="252" customWidth="1"/>
    <col min="7701" max="7701" width="2.140625" style="252" customWidth="1"/>
    <col min="7702" max="7703" width="2.42578125" style="252" customWidth="1"/>
    <col min="7704" max="7705" width="2.5703125" style="252" customWidth="1"/>
    <col min="7706" max="7706" width="1.85546875" style="252" customWidth="1"/>
    <col min="7707" max="7707" width="2.42578125" style="252" customWidth="1"/>
    <col min="7708" max="7708" width="2.85546875" style="252" customWidth="1"/>
    <col min="7709" max="7709" width="2.42578125" style="252" customWidth="1"/>
    <col min="7710" max="7710" width="2.140625" style="252" customWidth="1"/>
    <col min="7711" max="7711" width="2.5703125" style="252" customWidth="1"/>
    <col min="7712" max="7712" width="2.42578125" style="252" customWidth="1"/>
    <col min="7713" max="7713" width="2.5703125" style="252" customWidth="1"/>
    <col min="7714" max="7714" width="2" style="252" customWidth="1"/>
    <col min="7715" max="7715" width="1.85546875" style="252" customWidth="1"/>
    <col min="7716" max="7717" width="2.42578125" style="252" customWidth="1"/>
    <col min="7718" max="7718" width="2.5703125" style="252" customWidth="1"/>
    <col min="7719" max="7719" width="2" style="252" customWidth="1"/>
    <col min="7720" max="7720" width="4" style="252" customWidth="1"/>
    <col min="7721" max="7721" width="2.140625" style="252" customWidth="1"/>
    <col min="7722" max="7722" width="2.42578125" style="252" customWidth="1"/>
    <col min="7723" max="7723" width="2.28515625" style="252" customWidth="1"/>
    <col min="7724" max="7724" width="2.85546875" style="252" customWidth="1"/>
    <col min="7725" max="7725" width="2" style="252" customWidth="1"/>
    <col min="7726" max="7726" width="2.5703125" style="252" customWidth="1"/>
    <col min="7727" max="7727" width="3.28515625" style="252" customWidth="1"/>
    <col min="7728" max="7731" width="2" style="252" customWidth="1"/>
    <col min="7732" max="7732" width="1.28515625" style="252" customWidth="1"/>
    <col min="7733" max="7733" width="1.5703125" style="252" customWidth="1"/>
    <col min="7734" max="7734" width="1.7109375" style="252" customWidth="1"/>
    <col min="7735" max="7735" width="2.140625" style="252" customWidth="1"/>
    <col min="7736" max="7736" width="2" style="252" customWidth="1"/>
    <col min="7737" max="7737" width="2.28515625" style="252" customWidth="1"/>
    <col min="7738" max="7738" width="2.140625" style="252" customWidth="1"/>
    <col min="7739" max="7936" width="9.140625" style="252"/>
    <col min="7937" max="7937" width="0.5703125" style="252" customWidth="1"/>
    <col min="7938" max="7939" width="2.42578125" style="252" customWidth="1"/>
    <col min="7940" max="7940" width="2" style="252" customWidth="1"/>
    <col min="7941" max="7941" width="2.42578125" style="252" customWidth="1"/>
    <col min="7942" max="7942" width="2.5703125" style="252" customWidth="1"/>
    <col min="7943" max="7944" width="2.42578125" style="252" customWidth="1"/>
    <col min="7945" max="7945" width="1.7109375" style="252" customWidth="1"/>
    <col min="7946" max="7946" width="2.42578125" style="252" customWidth="1"/>
    <col min="7947" max="7948" width="2.5703125" style="252" customWidth="1"/>
    <col min="7949" max="7949" width="1.5703125" style="252" customWidth="1"/>
    <col min="7950" max="7952" width="2.42578125" style="252" customWidth="1"/>
    <col min="7953" max="7953" width="2" style="252" customWidth="1"/>
    <col min="7954" max="7954" width="2.5703125" style="252" customWidth="1"/>
    <col min="7955" max="7955" width="2.42578125" style="252" customWidth="1"/>
    <col min="7956" max="7956" width="2.5703125" style="252" customWidth="1"/>
    <col min="7957" max="7957" width="2.140625" style="252" customWidth="1"/>
    <col min="7958" max="7959" width="2.42578125" style="252" customWidth="1"/>
    <col min="7960" max="7961" width="2.5703125" style="252" customWidth="1"/>
    <col min="7962" max="7962" width="1.85546875" style="252" customWidth="1"/>
    <col min="7963" max="7963" width="2.42578125" style="252" customWidth="1"/>
    <col min="7964" max="7964" width="2.85546875" style="252" customWidth="1"/>
    <col min="7965" max="7965" width="2.42578125" style="252" customWidth="1"/>
    <col min="7966" max="7966" width="2.140625" style="252" customWidth="1"/>
    <col min="7967" max="7967" width="2.5703125" style="252" customWidth="1"/>
    <col min="7968" max="7968" width="2.42578125" style="252" customWidth="1"/>
    <col min="7969" max="7969" width="2.5703125" style="252" customWidth="1"/>
    <col min="7970" max="7970" width="2" style="252" customWidth="1"/>
    <col min="7971" max="7971" width="1.85546875" style="252" customWidth="1"/>
    <col min="7972" max="7973" width="2.42578125" style="252" customWidth="1"/>
    <col min="7974" max="7974" width="2.5703125" style="252" customWidth="1"/>
    <col min="7975" max="7975" width="2" style="252" customWidth="1"/>
    <col min="7976" max="7976" width="4" style="252" customWidth="1"/>
    <col min="7977" max="7977" width="2.140625" style="252" customWidth="1"/>
    <col min="7978" max="7978" width="2.42578125" style="252" customWidth="1"/>
    <col min="7979" max="7979" width="2.28515625" style="252" customWidth="1"/>
    <col min="7980" max="7980" width="2.85546875" style="252" customWidth="1"/>
    <col min="7981" max="7981" width="2" style="252" customWidth="1"/>
    <col min="7982" max="7982" width="2.5703125" style="252" customWidth="1"/>
    <col min="7983" max="7983" width="3.28515625" style="252" customWidth="1"/>
    <col min="7984" max="7987" width="2" style="252" customWidth="1"/>
    <col min="7988" max="7988" width="1.28515625" style="252" customWidth="1"/>
    <col min="7989" max="7989" width="1.5703125" style="252" customWidth="1"/>
    <col min="7990" max="7990" width="1.7109375" style="252" customWidth="1"/>
    <col min="7991" max="7991" width="2.140625" style="252" customWidth="1"/>
    <col min="7992" max="7992" width="2" style="252" customWidth="1"/>
    <col min="7993" max="7993" width="2.28515625" style="252" customWidth="1"/>
    <col min="7994" max="7994" width="2.140625" style="252" customWidth="1"/>
    <col min="7995" max="8192" width="9.140625" style="252"/>
    <col min="8193" max="8193" width="0.5703125" style="252" customWidth="1"/>
    <col min="8194" max="8195" width="2.42578125" style="252" customWidth="1"/>
    <col min="8196" max="8196" width="2" style="252" customWidth="1"/>
    <col min="8197" max="8197" width="2.42578125" style="252" customWidth="1"/>
    <col min="8198" max="8198" width="2.5703125" style="252" customWidth="1"/>
    <col min="8199" max="8200" width="2.42578125" style="252" customWidth="1"/>
    <col min="8201" max="8201" width="1.7109375" style="252" customWidth="1"/>
    <col min="8202" max="8202" width="2.42578125" style="252" customWidth="1"/>
    <col min="8203" max="8204" width="2.5703125" style="252" customWidth="1"/>
    <col min="8205" max="8205" width="1.5703125" style="252" customWidth="1"/>
    <col min="8206" max="8208" width="2.42578125" style="252" customWidth="1"/>
    <col min="8209" max="8209" width="2" style="252" customWidth="1"/>
    <col min="8210" max="8210" width="2.5703125" style="252" customWidth="1"/>
    <col min="8211" max="8211" width="2.42578125" style="252" customWidth="1"/>
    <col min="8212" max="8212" width="2.5703125" style="252" customWidth="1"/>
    <col min="8213" max="8213" width="2.140625" style="252" customWidth="1"/>
    <col min="8214" max="8215" width="2.42578125" style="252" customWidth="1"/>
    <col min="8216" max="8217" width="2.5703125" style="252" customWidth="1"/>
    <col min="8218" max="8218" width="1.85546875" style="252" customWidth="1"/>
    <col min="8219" max="8219" width="2.42578125" style="252" customWidth="1"/>
    <col min="8220" max="8220" width="2.85546875" style="252" customWidth="1"/>
    <col min="8221" max="8221" width="2.42578125" style="252" customWidth="1"/>
    <col min="8222" max="8222" width="2.140625" style="252" customWidth="1"/>
    <col min="8223" max="8223" width="2.5703125" style="252" customWidth="1"/>
    <col min="8224" max="8224" width="2.42578125" style="252" customWidth="1"/>
    <col min="8225" max="8225" width="2.5703125" style="252" customWidth="1"/>
    <col min="8226" max="8226" width="2" style="252" customWidth="1"/>
    <col min="8227" max="8227" width="1.85546875" style="252" customWidth="1"/>
    <col min="8228" max="8229" width="2.42578125" style="252" customWidth="1"/>
    <col min="8230" max="8230" width="2.5703125" style="252" customWidth="1"/>
    <col min="8231" max="8231" width="2" style="252" customWidth="1"/>
    <col min="8232" max="8232" width="4" style="252" customWidth="1"/>
    <col min="8233" max="8233" width="2.140625" style="252" customWidth="1"/>
    <col min="8234" max="8234" width="2.42578125" style="252" customWidth="1"/>
    <col min="8235" max="8235" width="2.28515625" style="252" customWidth="1"/>
    <col min="8236" max="8236" width="2.85546875" style="252" customWidth="1"/>
    <col min="8237" max="8237" width="2" style="252" customWidth="1"/>
    <col min="8238" max="8238" width="2.5703125" style="252" customWidth="1"/>
    <col min="8239" max="8239" width="3.28515625" style="252" customWidth="1"/>
    <col min="8240" max="8243" width="2" style="252" customWidth="1"/>
    <col min="8244" max="8244" width="1.28515625" style="252" customWidth="1"/>
    <col min="8245" max="8245" width="1.5703125" style="252" customWidth="1"/>
    <col min="8246" max="8246" width="1.7109375" style="252" customWidth="1"/>
    <col min="8247" max="8247" width="2.140625" style="252" customWidth="1"/>
    <col min="8248" max="8248" width="2" style="252" customWidth="1"/>
    <col min="8249" max="8249" width="2.28515625" style="252" customWidth="1"/>
    <col min="8250" max="8250" width="2.140625" style="252" customWidth="1"/>
    <col min="8251" max="8448" width="9.140625" style="252"/>
    <col min="8449" max="8449" width="0.5703125" style="252" customWidth="1"/>
    <col min="8450" max="8451" width="2.42578125" style="252" customWidth="1"/>
    <col min="8452" max="8452" width="2" style="252" customWidth="1"/>
    <col min="8453" max="8453" width="2.42578125" style="252" customWidth="1"/>
    <col min="8454" max="8454" width="2.5703125" style="252" customWidth="1"/>
    <col min="8455" max="8456" width="2.42578125" style="252" customWidth="1"/>
    <col min="8457" max="8457" width="1.7109375" style="252" customWidth="1"/>
    <col min="8458" max="8458" width="2.42578125" style="252" customWidth="1"/>
    <col min="8459" max="8460" width="2.5703125" style="252" customWidth="1"/>
    <col min="8461" max="8461" width="1.5703125" style="252" customWidth="1"/>
    <col min="8462" max="8464" width="2.42578125" style="252" customWidth="1"/>
    <col min="8465" max="8465" width="2" style="252" customWidth="1"/>
    <col min="8466" max="8466" width="2.5703125" style="252" customWidth="1"/>
    <col min="8467" max="8467" width="2.42578125" style="252" customWidth="1"/>
    <col min="8468" max="8468" width="2.5703125" style="252" customWidth="1"/>
    <col min="8469" max="8469" width="2.140625" style="252" customWidth="1"/>
    <col min="8470" max="8471" width="2.42578125" style="252" customWidth="1"/>
    <col min="8472" max="8473" width="2.5703125" style="252" customWidth="1"/>
    <col min="8474" max="8474" width="1.85546875" style="252" customWidth="1"/>
    <col min="8475" max="8475" width="2.42578125" style="252" customWidth="1"/>
    <col min="8476" max="8476" width="2.85546875" style="252" customWidth="1"/>
    <col min="8477" max="8477" width="2.42578125" style="252" customWidth="1"/>
    <col min="8478" max="8478" width="2.140625" style="252" customWidth="1"/>
    <col min="8479" max="8479" width="2.5703125" style="252" customWidth="1"/>
    <col min="8480" max="8480" width="2.42578125" style="252" customWidth="1"/>
    <col min="8481" max="8481" width="2.5703125" style="252" customWidth="1"/>
    <col min="8482" max="8482" width="2" style="252" customWidth="1"/>
    <col min="8483" max="8483" width="1.85546875" style="252" customWidth="1"/>
    <col min="8484" max="8485" width="2.42578125" style="252" customWidth="1"/>
    <col min="8486" max="8486" width="2.5703125" style="252" customWidth="1"/>
    <col min="8487" max="8487" width="2" style="252" customWidth="1"/>
    <col min="8488" max="8488" width="4" style="252" customWidth="1"/>
    <col min="8489" max="8489" width="2.140625" style="252" customWidth="1"/>
    <col min="8490" max="8490" width="2.42578125" style="252" customWidth="1"/>
    <col min="8491" max="8491" width="2.28515625" style="252" customWidth="1"/>
    <col min="8492" max="8492" width="2.85546875" style="252" customWidth="1"/>
    <col min="8493" max="8493" width="2" style="252" customWidth="1"/>
    <col min="8494" max="8494" width="2.5703125" style="252" customWidth="1"/>
    <col min="8495" max="8495" width="3.28515625" style="252" customWidth="1"/>
    <col min="8496" max="8499" width="2" style="252" customWidth="1"/>
    <col min="8500" max="8500" width="1.28515625" style="252" customWidth="1"/>
    <col min="8501" max="8501" width="1.5703125" style="252" customWidth="1"/>
    <col min="8502" max="8502" width="1.7109375" style="252" customWidth="1"/>
    <col min="8503" max="8503" width="2.140625" style="252" customWidth="1"/>
    <col min="8504" max="8504" width="2" style="252" customWidth="1"/>
    <col min="8505" max="8505" width="2.28515625" style="252" customWidth="1"/>
    <col min="8506" max="8506" width="2.140625" style="252" customWidth="1"/>
    <col min="8507" max="8704" width="9.140625" style="252"/>
    <col min="8705" max="8705" width="0.5703125" style="252" customWidth="1"/>
    <col min="8706" max="8707" width="2.42578125" style="252" customWidth="1"/>
    <col min="8708" max="8708" width="2" style="252" customWidth="1"/>
    <col min="8709" max="8709" width="2.42578125" style="252" customWidth="1"/>
    <col min="8710" max="8710" width="2.5703125" style="252" customWidth="1"/>
    <col min="8711" max="8712" width="2.42578125" style="252" customWidth="1"/>
    <col min="8713" max="8713" width="1.7109375" style="252" customWidth="1"/>
    <col min="8714" max="8714" width="2.42578125" style="252" customWidth="1"/>
    <col min="8715" max="8716" width="2.5703125" style="252" customWidth="1"/>
    <col min="8717" max="8717" width="1.5703125" style="252" customWidth="1"/>
    <col min="8718" max="8720" width="2.42578125" style="252" customWidth="1"/>
    <col min="8721" max="8721" width="2" style="252" customWidth="1"/>
    <col min="8722" max="8722" width="2.5703125" style="252" customWidth="1"/>
    <col min="8723" max="8723" width="2.42578125" style="252" customWidth="1"/>
    <col min="8724" max="8724" width="2.5703125" style="252" customWidth="1"/>
    <col min="8725" max="8725" width="2.140625" style="252" customWidth="1"/>
    <col min="8726" max="8727" width="2.42578125" style="252" customWidth="1"/>
    <col min="8728" max="8729" width="2.5703125" style="252" customWidth="1"/>
    <col min="8730" max="8730" width="1.85546875" style="252" customWidth="1"/>
    <col min="8731" max="8731" width="2.42578125" style="252" customWidth="1"/>
    <col min="8732" max="8732" width="2.85546875" style="252" customWidth="1"/>
    <col min="8733" max="8733" width="2.42578125" style="252" customWidth="1"/>
    <col min="8734" max="8734" width="2.140625" style="252" customWidth="1"/>
    <col min="8735" max="8735" width="2.5703125" style="252" customWidth="1"/>
    <col min="8736" max="8736" width="2.42578125" style="252" customWidth="1"/>
    <col min="8737" max="8737" width="2.5703125" style="252" customWidth="1"/>
    <col min="8738" max="8738" width="2" style="252" customWidth="1"/>
    <col min="8739" max="8739" width="1.85546875" style="252" customWidth="1"/>
    <col min="8740" max="8741" width="2.42578125" style="252" customWidth="1"/>
    <col min="8742" max="8742" width="2.5703125" style="252" customWidth="1"/>
    <col min="8743" max="8743" width="2" style="252" customWidth="1"/>
    <col min="8744" max="8744" width="4" style="252" customWidth="1"/>
    <col min="8745" max="8745" width="2.140625" style="252" customWidth="1"/>
    <col min="8746" max="8746" width="2.42578125" style="252" customWidth="1"/>
    <col min="8747" max="8747" width="2.28515625" style="252" customWidth="1"/>
    <col min="8748" max="8748" width="2.85546875" style="252" customWidth="1"/>
    <col min="8749" max="8749" width="2" style="252" customWidth="1"/>
    <col min="8750" max="8750" width="2.5703125" style="252" customWidth="1"/>
    <col min="8751" max="8751" width="3.28515625" style="252" customWidth="1"/>
    <col min="8752" max="8755" width="2" style="252" customWidth="1"/>
    <col min="8756" max="8756" width="1.28515625" style="252" customWidth="1"/>
    <col min="8757" max="8757" width="1.5703125" style="252" customWidth="1"/>
    <col min="8758" max="8758" width="1.7109375" style="252" customWidth="1"/>
    <col min="8759" max="8759" width="2.140625" style="252" customWidth="1"/>
    <col min="8760" max="8760" width="2" style="252" customWidth="1"/>
    <col min="8761" max="8761" width="2.28515625" style="252" customWidth="1"/>
    <col min="8762" max="8762" width="2.140625" style="252" customWidth="1"/>
    <col min="8763" max="8960" width="9.140625" style="252"/>
    <col min="8961" max="8961" width="0.5703125" style="252" customWidth="1"/>
    <col min="8962" max="8963" width="2.42578125" style="252" customWidth="1"/>
    <col min="8964" max="8964" width="2" style="252" customWidth="1"/>
    <col min="8965" max="8965" width="2.42578125" style="252" customWidth="1"/>
    <col min="8966" max="8966" width="2.5703125" style="252" customWidth="1"/>
    <col min="8967" max="8968" width="2.42578125" style="252" customWidth="1"/>
    <col min="8969" max="8969" width="1.7109375" style="252" customWidth="1"/>
    <col min="8970" max="8970" width="2.42578125" style="252" customWidth="1"/>
    <col min="8971" max="8972" width="2.5703125" style="252" customWidth="1"/>
    <col min="8973" max="8973" width="1.5703125" style="252" customWidth="1"/>
    <col min="8974" max="8976" width="2.42578125" style="252" customWidth="1"/>
    <col min="8977" max="8977" width="2" style="252" customWidth="1"/>
    <col min="8978" max="8978" width="2.5703125" style="252" customWidth="1"/>
    <col min="8979" max="8979" width="2.42578125" style="252" customWidth="1"/>
    <col min="8980" max="8980" width="2.5703125" style="252" customWidth="1"/>
    <col min="8981" max="8981" width="2.140625" style="252" customWidth="1"/>
    <col min="8982" max="8983" width="2.42578125" style="252" customWidth="1"/>
    <col min="8984" max="8985" width="2.5703125" style="252" customWidth="1"/>
    <col min="8986" max="8986" width="1.85546875" style="252" customWidth="1"/>
    <col min="8987" max="8987" width="2.42578125" style="252" customWidth="1"/>
    <col min="8988" max="8988" width="2.85546875" style="252" customWidth="1"/>
    <col min="8989" max="8989" width="2.42578125" style="252" customWidth="1"/>
    <col min="8990" max="8990" width="2.140625" style="252" customWidth="1"/>
    <col min="8991" max="8991" width="2.5703125" style="252" customWidth="1"/>
    <col min="8992" max="8992" width="2.42578125" style="252" customWidth="1"/>
    <col min="8993" max="8993" width="2.5703125" style="252" customWidth="1"/>
    <col min="8994" max="8994" width="2" style="252" customWidth="1"/>
    <col min="8995" max="8995" width="1.85546875" style="252" customWidth="1"/>
    <col min="8996" max="8997" width="2.42578125" style="252" customWidth="1"/>
    <col min="8998" max="8998" width="2.5703125" style="252" customWidth="1"/>
    <col min="8999" max="8999" width="2" style="252" customWidth="1"/>
    <col min="9000" max="9000" width="4" style="252" customWidth="1"/>
    <col min="9001" max="9001" width="2.140625" style="252" customWidth="1"/>
    <col min="9002" max="9002" width="2.42578125" style="252" customWidth="1"/>
    <col min="9003" max="9003" width="2.28515625" style="252" customWidth="1"/>
    <col min="9004" max="9004" width="2.85546875" style="252" customWidth="1"/>
    <col min="9005" max="9005" width="2" style="252" customWidth="1"/>
    <col min="9006" max="9006" width="2.5703125" style="252" customWidth="1"/>
    <col min="9007" max="9007" width="3.28515625" style="252" customWidth="1"/>
    <col min="9008" max="9011" width="2" style="252" customWidth="1"/>
    <col min="9012" max="9012" width="1.28515625" style="252" customWidth="1"/>
    <col min="9013" max="9013" width="1.5703125" style="252" customWidth="1"/>
    <col min="9014" max="9014" width="1.7109375" style="252" customWidth="1"/>
    <col min="9015" max="9015" width="2.140625" style="252" customWidth="1"/>
    <col min="9016" max="9016" width="2" style="252" customWidth="1"/>
    <col min="9017" max="9017" width="2.28515625" style="252" customWidth="1"/>
    <col min="9018" max="9018" width="2.140625" style="252" customWidth="1"/>
    <col min="9019" max="9216" width="9.140625" style="252"/>
    <col min="9217" max="9217" width="0.5703125" style="252" customWidth="1"/>
    <col min="9218" max="9219" width="2.42578125" style="252" customWidth="1"/>
    <col min="9220" max="9220" width="2" style="252" customWidth="1"/>
    <col min="9221" max="9221" width="2.42578125" style="252" customWidth="1"/>
    <col min="9222" max="9222" width="2.5703125" style="252" customWidth="1"/>
    <col min="9223" max="9224" width="2.42578125" style="252" customWidth="1"/>
    <col min="9225" max="9225" width="1.7109375" style="252" customWidth="1"/>
    <col min="9226" max="9226" width="2.42578125" style="252" customWidth="1"/>
    <col min="9227" max="9228" width="2.5703125" style="252" customWidth="1"/>
    <col min="9229" max="9229" width="1.5703125" style="252" customWidth="1"/>
    <col min="9230" max="9232" width="2.42578125" style="252" customWidth="1"/>
    <col min="9233" max="9233" width="2" style="252" customWidth="1"/>
    <col min="9234" max="9234" width="2.5703125" style="252" customWidth="1"/>
    <col min="9235" max="9235" width="2.42578125" style="252" customWidth="1"/>
    <col min="9236" max="9236" width="2.5703125" style="252" customWidth="1"/>
    <col min="9237" max="9237" width="2.140625" style="252" customWidth="1"/>
    <col min="9238" max="9239" width="2.42578125" style="252" customWidth="1"/>
    <col min="9240" max="9241" width="2.5703125" style="252" customWidth="1"/>
    <col min="9242" max="9242" width="1.85546875" style="252" customWidth="1"/>
    <col min="9243" max="9243" width="2.42578125" style="252" customWidth="1"/>
    <col min="9244" max="9244" width="2.85546875" style="252" customWidth="1"/>
    <col min="9245" max="9245" width="2.42578125" style="252" customWidth="1"/>
    <col min="9246" max="9246" width="2.140625" style="252" customWidth="1"/>
    <col min="9247" max="9247" width="2.5703125" style="252" customWidth="1"/>
    <col min="9248" max="9248" width="2.42578125" style="252" customWidth="1"/>
    <col min="9249" max="9249" width="2.5703125" style="252" customWidth="1"/>
    <col min="9250" max="9250" width="2" style="252" customWidth="1"/>
    <col min="9251" max="9251" width="1.85546875" style="252" customWidth="1"/>
    <col min="9252" max="9253" width="2.42578125" style="252" customWidth="1"/>
    <col min="9254" max="9254" width="2.5703125" style="252" customWidth="1"/>
    <col min="9255" max="9255" width="2" style="252" customWidth="1"/>
    <col min="9256" max="9256" width="4" style="252" customWidth="1"/>
    <col min="9257" max="9257" width="2.140625" style="252" customWidth="1"/>
    <col min="9258" max="9258" width="2.42578125" style="252" customWidth="1"/>
    <col min="9259" max="9259" width="2.28515625" style="252" customWidth="1"/>
    <col min="9260" max="9260" width="2.85546875" style="252" customWidth="1"/>
    <col min="9261" max="9261" width="2" style="252" customWidth="1"/>
    <col min="9262" max="9262" width="2.5703125" style="252" customWidth="1"/>
    <col min="9263" max="9263" width="3.28515625" style="252" customWidth="1"/>
    <col min="9264" max="9267" width="2" style="252" customWidth="1"/>
    <col min="9268" max="9268" width="1.28515625" style="252" customWidth="1"/>
    <col min="9269" max="9269" width="1.5703125" style="252" customWidth="1"/>
    <col min="9270" max="9270" width="1.7109375" style="252" customWidth="1"/>
    <col min="9271" max="9271" width="2.140625" style="252" customWidth="1"/>
    <col min="9272" max="9272" width="2" style="252" customWidth="1"/>
    <col min="9273" max="9273" width="2.28515625" style="252" customWidth="1"/>
    <col min="9274" max="9274" width="2.140625" style="252" customWidth="1"/>
    <col min="9275" max="9472" width="9.140625" style="252"/>
    <col min="9473" max="9473" width="0.5703125" style="252" customWidth="1"/>
    <col min="9474" max="9475" width="2.42578125" style="252" customWidth="1"/>
    <col min="9476" max="9476" width="2" style="252" customWidth="1"/>
    <col min="9477" max="9477" width="2.42578125" style="252" customWidth="1"/>
    <col min="9478" max="9478" width="2.5703125" style="252" customWidth="1"/>
    <col min="9479" max="9480" width="2.42578125" style="252" customWidth="1"/>
    <col min="9481" max="9481" width="1.7109375" style="252" customWidth="1"/>
    <col min="9482" max="9482" width="2.42578125" style="252" customWidth="1"/>
    <col min="9483" max="9484" width="2.5703125" style="252" customWidth="1"/>
    <col min="9485" max="9485" width="1.5703125" style="252" customWidth="1"/>
    <col min="9486" max="9488" width="2.42578125" style="252" customWidth="1"/>
    <col min="9489" max="9489" width="2" style="252" customWidth="1"/>
    <col min="9490" max="9490" width="2.5703125" style="252" customWidth="1"/>
    <col min="9491" max="9491" width="2.42578125" style="252" customWidth="1"/>
    <col min="9492" max="9492" width="2.5703125" style="252" customWidth="1"/>
    <col min="9493" max="9493" width="2.140625" style="252" customWidth="1"/>
    <col min="9494" max="9495" width="2.42578125" style="252" customWidth="1"/>
    <col min="9496" max="9497" width="2.5703125" style="252" customWidth="1"/>
    <col min="9498" max="9498" width="1.85546875" style="252" customWidth="1"/>
    <col min="9499" max="9499" width="2.42578125" style="252" customWidth="1"/>
    <col min="9500" max="9500" width="2.85546875" style="252" customWidth="1"/>
    <col min="9501" max="9501" width="2.42578125" style="252" customWidth="1"/>
    <col min="9502" max="9502" width="2.140625" style="252" customWidth="1"/>
    <col min="9503" max="9503" width="2.5703125" style="252" customWidth="1"/>
    <col min="9504" max="9504" width="2.42578125" style="252" customWidth="1"/>
    <col min="9505" max="9505" width="2.5703125" style="252" customWidth="1"/>
    <col min="9506" max="9506" width="2" style="252" customWidth="1"/>
    <col min="9507" max="9507" width="1.85546875" style="252" customWidth="1"/>
    <col min="9508" max="9509" width="2.42578125" style="252" customWidth="1"/>
    <col min="9510" max="9510" width="2.5703125" style="252" customWidth="1"/>
    <col min="9511" max="9511" width="2" style="252" customWidth="1"/>
    <col min="9512" max="9512" width="4" style="252" customWidth="1"/>
    <col min="9513" max="9513" width="2.140625" style="252" customWidth="1"/>
    <col min="9514" max="9514" width="2.42578125" style="252" customWidth="1"/>
    <col min="9515" max="9515" width="2.28515625" style="252" customWidth="1"/>
    <col min="9516" max="9516" width="2.85546875" style="252" customWidth="1"/>
    <col min="9517" max="9517" width="2" style="252" customWidth="1"/>
    <col min="9518" max="9518" width="2.5703125" style="252" customWidth="1"/>
    <col min="9519" max="9519" width="3.28515625" style="252" customWidth="1"/>
    <col min="9520" max="9523" width="2" style="252" customWidth="1"/>
    <col min="9524" max="9524" width="1.28515625" style="252" customWidth="1"/>
    <col min="9525" max="9525" width="1.5703125" style="252" customWidth="1"/>
    <col min="9526" max="9526" width="1.7109375" style="252" customWidth="1"/>
    <col min="9527" max="9527" width="2.140625" style="252" customWidth="1"/>
    <col min="9528" max="9528" width="2" style="252" customWidth="1"/>
    <col min="9529" max="9529" width="2.28515625" style="252" customWidth="1"/>
    <col min="9530" max="9530" width="2.140625" style="252" customWidth="1"/>
    <col min="9531" max="9728" width="9.140625" style="252"/>
    <col min="9729" max="9729" width="0.5703125" style="252" customWidth="1"/>
    <col min="9730" max="9731" width="2.42578125" style="252" customWidth="1"/>
    <col min="9732" max="9732" width="2" style="252" customWidth="1"/>
    <col min="9733" max="9733" width="2.42578125" style="252" customWidth="1"/>
    <col min="9734" max="9734" width="2.5703125" style="252" customWidth="1"/>
    <col min="9735" max="9736" width="2.42578125" style="252" customWidth="1"/>
    <col min="9737" max="9737" width="1.7109375" style="252" customWidth="1"/>
    <col min="9738" max="9738" width="2.42578125" style="252" customWidth="1"/>
    <col min="9739" max="9740" width="2.5703125" style="252" customWidth="1"/>
    <col min="9741" max="9741" width="1.5703125" style="252" customWidth="1"/>
    <col min="9742" max="9744" width="2.42578125" style="252" customWidth="1"/>
    <col min="9745" max="9745" width="2" style="252" customWidth="1"/>
    <col min="9746" max="9746" width="2.5703125" style="252" customWidth="1"/>
    <col min="9747" max="9747" width="2.42578125" style="252" customWidth="1"/>
    <col min="9748" max="9748" width="2.5703125" style="252" customWidth="1"/>
    <col min="9749" max="9749" width="2.140625" style="252" customWidth="1"/>
    <col min="9750" max="9751" width="2.42578125" style="252" customWidth="1"/>
    <col min="9752" max="9753" width="2.5703125" style="252" customWidth="1"/>
    <col min="9754" max="9754" width="1.85546875" style="252" customWidth="1"/>
    <col min="9755" max="9755" width="2.42578125" style="252" customWidth="1"/>
    <col min="9756" max="9756" width="2.85546875" style="252" customWidth="1"/>
    <col min="9757" max="9757" width="2.42578125" style="252" customWidth="1"/>
    <col min="9758" max="9758" width="2.140625" style="252" customWidth="1"/>
    <col min="9759" max="9759" width="2.5703125" style="252" customWidth="1"/>
    <col min="9760" max="9760" width="2.42578125" style="252" customWidth="1"/>
    <col min="9761" max="9761" width="2.5703125" style="252" customWidth="1"/>
    <col min="9762" max="9762" width="2" style="252" customWidth="1"/>
    <col min="9763" max="9763" width="1.85546875" style="252" customWidth="1"/>
    <col min="9764" max="9765" width="2.42578125" style="252" customWidth="1"/>
    <col min="9766" max="9766" width="2.5703125" style="252" customWidth="1"/>
    <col min="9767" max="9767" width="2" style="252" customWidth="1"/>
    <col min="9768" max="9768" width="4" style="252" customWidth="1"/>
    <col min="9769" max="9769" width="2.140625" style="252" customWidth="1"/>
    <col min="9770" max="9770" width="2.42578125" style="252" customWidth="1"/>
    <col min="9771" max="9771" width="2.28515625" style="252" customWidth="1"/>
    <col min="9772" max="9772" width="2.85546875" style="252" customWidth="1"/>
    <col min="9773" max="9773" width="2" style="252" customWidth="1"/>
    <col min="9774" max="9774" width="2.5703125" style="252" customWidth="1"/>
    <col min="9775" max="9775" width="3.28515625" style="252" customWidth="1"/>
    <col min="9776" max="9779" width="2" style="252" customWidth="1"/>
    <col min="9780" max="9780" width="1.28515625" style="252" customWidth="1"/>
    <col min="9781" max="9781" width="1.5703125" style="252" customWidth="1"/>
    <col min="9782" max="9782" width="1.7109375" style="252" customWidth="1"/>
    <col min="9783" max="9783" width="2.140625" style="252" customWidth="1"/>
    <col min="9784" max="9784" width="2" style="252" customWidth="1"/>
    <col min="9785" max="9785" width="2.28515625" style="252" customWidth="1"/>
    <col min="9786" max="9786" width="2.140625" style="252" customWidth="1"/>
    <col min="9787" max="9984" width="9.140625" style="252"/>
    <col min="9985" max="9985" width="0.5703125" style="252" customWidth="1"/>
    <col min="9986" max="9987" width="2.42578125" style="252" customWidth="1"/>
    <col min="9988" max="9988" width="2" style="252" customWidth="1"/>
    <col min="9989" max="9989" width="2.42578125" style="252" customWidth="1"/>
    <col min="9990" max="9990" width="2.5703125" style="252" customWidth="1"/>
    <col min="9991" max="9992" width="2.42578125" style="252" customWidth="1"/>
    <col min="9993" max="9993" width="1.7109375" style="252" customWidth="1"/>
    <col min="9994" max="9994" width="2.42578125" style="252" customWidth="1"/>
    <col min="9995" max="9996" width="2.5703125" style="252" customWidth="1"/>
    <col min="9997" max="9997" width="1.5703125" style="252" customWidth="1"/>
    <col min="9998" max="10000" width="2.42578125" style="252" customWidth="1"/>
    <col min="10001" max="10001" width="2" style="252" customWidth="1"/>
    <col min="10002" max="10002" width="2.5703125" style="252" customWidth="1"/>
    <col min="10003" max="10003" width="2.42578125" style="252" customWidth="1"/>
    <col min="10004" max="10004" width="2.5703125" style="252" customWidth="1"/>
    <col min="10005" max="10005" width="2.140625" style="252" customWidth="1"/>
    <col min="10006" max="10007" width="2.42578125" style="252" customWidth="1"/>
    <col min="10008" max="10009" width="2.5703125" style="252" customWidth="1"/>
    <col min="10010" max="10010" width="1.85546875" style="252" customWidth="1"/>
    <col min="10011" max="10011" width="2.42578125" style="252" customWidth="1"/>
    <col min="10012" max="10012" width="2.85546875" style="252" customWidth="1"/>
    <col min="10013" max="10013" width="2.42578125" style="252" customWidth="1"/>
    <col min="10014" max="10014" width="2.140625" style="252" customWidth="1"/>
    <col min="10015" max="10015" width="2.5703125" style="252" customWidth="1"/>
    <col min="10016" max="10016" width="2.42578125" style="252" customWidth="1"/>
    <col min="10017" max="10017" width="2.5703125" style="252" customWidth="1"/>
    <col min="10018" max="10018" width="2" style="252" customWidth="1"/>
    <col min="10019" max="10019" width="1.85546875" style="252" customWidth="1"/>
    <col min="10020" max="10021" width="2.42578125" style="252" customWidth="1"/>
    <col min="10022" max="10022" width="2.5703125" style="252" customWidth="1"/>
    <col min="10023" max="10023" width="2" style="252" customWidth="1"/>
    <col min="10024" max="10024" width="4" style="252" customWidth="1"/>
    <col min="10025" max="10025" width="2.140625" style="252" customWidth="1"/>
    <col min="10026" max="10026" width="2.42578125" style="252" customWidth="1"/>
    <col min="10027" max="10027" width="2.28515625" style="252" customWidth="1"/>
    <col min="10028" max="10028" width="2.85546875" style="252" customWidth="1"/>
    <col min="10029" max="10029" width="2" style="252" customWidth="1"/>
    <col min="10030" max="10030" width="2.5703125" style="252" customWidth="1"/>
    <col min="10031" max="10031" width="3.28515625" style="252" customWidth="1"/>
    <col min="10032" max="10035" width="2" style="252" customWidth="1"/>
    <col min="10036" max="10036" width="1.28515625" style="252" customWidth="1"/>
    <col min="10037" max="10037" width="1.5703125" style="252" customWidth="1"/>
    <col min="10038" max="10038" width="1.7109375" style="252" customWidth="1"/>
    <col min="10039" max="10039" width="2.140625" style="252" customWidth="1"/>
    <col min="10040" max="10040" width="2" style="252" customWidth="1"/>
    <col min="10041" max="10041" width="2.28515625" style="252" customWidth="1"/>
    <col min="10042" max="10042" width="2.140625" style="252" customWidth="1"/>
    <col min="10043" max="10240" width="9.140625" style="252"/>
    <col min="10241" max="10241" width="0.5703125" style="252" customWidth="1"/>
    <col min="10242" max="10243" width="2.42578125" style="252" customWidth="1"/>
    <col min="10244" max="10244" width="2" style="252" customWidth="1"/>
    <col min="10245" max="10245" width="2.42578125" style="252" customWidth="1"/>
    <col min="10246" max="10246" width="2.5703125" style="252" customWidth="1"/>
    <col min="10247" max="10248" width="2.42578125" style="252" customWidth="1"/>
    <col min="10249" max="10249" width="1.7109375" style="252" customWidth="1"/>
    <col min="10250" max="10250" width="2.42578125" style="252" customWidth="1"/>
    <col min="10251" max="10252" width="2.5703125" style="252" customWidth="1"/>
    <col min="10253" max="10253" width="1.5703125" style="252" customWidth="1"/>
    <col min="10254" max="10256" width="2.42578125" style="252" customWidth="1"/>
    <col min="10257" max="10257" width="2" style="252" customWidth="1"/>
    <col min="10258" max="10258" width="2.5703125" style="252" customWidth="1"/>
    <col min="10259" max="10259" width="2.42578125" style="252" customWidth="1"/>
    <col min="10260" max="10260" width="2.5703125" style="252" customWidth="1"/>
    <col min="10261" max="10261" width="2.140625" style="252" customWidth="1"/>
    <col min="10262" max="10263" width="2.42578125" style="252" customWidth="1"/>
    <col min="10264" max="10265" width="2.5703125" style="252" customWidth="1"/>
    <col min="10266" max="10266" width="1.85546875" style="252" customWidth="1"/>
    <col min="10267" max="10267" width="2.42578125" style="252" customWidth="1"/>
    <col min="10268" max="10268" width="2.85546875" style="252" customWidth="1"/>
    <col min="10269" max="10269" width="2.42578125" style="252" customWidth="1"/>
    <col min="10270" max="10270" width="2.140625" style="252" customWidth="1"/>
    <col min="10271" max="10271" width="2.5703125" style="252" customWidth="1"/>
    <col min="10272" max="10272" width="2.42578125" style="252" customWidth="1"/>
    <col min="10273" max="10273" width="2.5703125" style="252" customWidth="1"/>
    <col min="10274" max="10274" width="2" style="252" customWidth="1"/>
    <col min="10275" max="10275" width="1.85546875" style="252" customWidth="1"/>
    <col min="10276" max="10277" width="2.42578125" style="252" customWidth="1"/>
    <col min="10278" max="10278" width="2.5703125" style="252" customWidth="1"/>
    <col min="10279" max="10279" width="2" style="252" customWidth="1"/>
    <col min="10280" max="10280" width="4" style="252" customWidth="1"/>
    <col min="10281" max="10281" width="2.140625" style="252" customWidth="1"/>
    <col min="10282" max="10282" width="2.42578125" style="252" customWidth="1"/>
    <col min="10283" max="10283" width="2.28515625" style="252" customWidth="1"/>
    <col min="10284" max="10284" width="2.85546875" style="252" customWidth="1"/>
    <col min="10285" max="10285" width="2" style="252" customWidth="1"/>
    <col min="10286" max="10286" width="2.5703125" style="252" customWidth="1"/>
    <col min="10287" max="10287" width="3.28515625" style="252" customWidth="1"/>
    <col min="10288" max="10291" width="2" style="252" customWidth="1"/>
    <col min="10292" max="10292" width="1.28515625" style="252" customWidth="1"/>
    <col min="10293" max="10293" width="1.5703125" style="252" customWidth="1"/>
    <col min="10294" max="10294" width="1.7109375" style="252" customWidth="1"/>
    <col min="10295" max="10295" width="2.140625" style="252" customWidth="1"/>
    <col min="10296" max="10296" width="2" style="252" customWidth="1"/>
    <col min="10297" max="10297" width="2.28515625" style="252" customWidth="1"/>
    <col min="10298" max="10298" width="2.140625" style="252" customWidth="1"/>
    <col min="10299" max="10496" width="9.140625" style="252"/>
    <col min="10497" max="10497" width="0.5703125" style="252" customWidth="1"/>
    <col min="10498" max="10499" width="2.42578125" style="252" customWidth="1"/>
    <col min="10500" max="10500" width="2" style="252" customWidth="1"/>
    <col min="10501" max="10501" width="2.42578125" style="252" customWidth="1"/>
    <col min="10502" max="10502" width="2.5703125" style="252" customWidth="1"/>
    <col min="10503" max="10504" width="2.42578125" style="252" customWidth="1"/>
    <col min="10505" max="10505" width="1.7109375" style="252" customWidth="1"/>
    <col min="10506" max="10506" width="2.42578125" style="252" customWidth="1"/>
    <col min="10507" max="10508" width="2.5703125" style="252" customWidth="1"/>
    <col min="10509" max="10509" width="1.5703125" style="252" customWidth="1"/>
    <col min="10510" max="10512" width="2.42578125" style="252" customWidth="1"/>
    <col min="10513" max="10513" width="2" style="252" customWidth="1"/>
    <col min="10514" max="10514" width="2.5703125" style="252" customWidth="1"/>
    <col min="10515" max="10515" width="2.42578125" style="252" customWidth="1"/>
    <col min="10516" max="10516" width="2.5703125" style="252" customWidth="1"/>
    <col min="10517" max="10517" width="2.140625" style="252" customWidth="1"/>
    <col min="10518" max="10519" width="2.42578125" style="252" customWidth="1"/>
    <col min="10520" max="10521" width="2.5703125" style="252" customWidth="1"/>
    <col min="10522" max="10522" width="1.85546875" style="252" customWidth="1"/>
    <col min="10523" max="10523" width="2.42578125" style="252" customWidth="1"/>
    <col min="10524" max="10524" width="2.85546875" style="252" customWidth="1"/>
    <col min="10525" max="10525" width="2.42578125" style="252" customWidth="1"/>
    <col min="10526" max="10526" width="2.140625" style="252" customWidth="1"/>
    <col min="10527" max="10527" width="2.5703125" style="252" customWidth="1"/>
    <col min="10528" max="10528" width="2.42578125" style="252" customWidth="1"/>
    <col min="10529" max="10529" width="2.5703125" style="252" customWidth="1"/>
    <col min="10530" max="10530" width="2" style="252" customWidth="1"/>
    <col min="10531" max="10531" width="1.85546875" style="252" customWidth="1"/>
    <col min="10532" max="10533" width="2.42578125" style="252" customWidth="1"/>
    <col min="10534" max="10534" width="2.5703125" style="252" customWidth="1"/>
    <col min="10535" max="10535" width="2" style="252" customWidth="1"/>
    <col min="10536" max="10536" width="4" style="252" customWidth="1"/>
    <col min="10537" max="10537" width="2.140625" style="252" customWidth="1"/>
    <col min="10538" max="10538" width="2.42578125" style="252" customWidth="1"/>
    <col min="10539" max="10539" width="2.28515625" style="252" customWidth="1"/>
    <col min="10540" max="10540" width="2.85546875" style="252" customWidth="1"/>
    <col min="10541" max="10541" width="2" style="252" customWidth="1"/>
    <col min="10542" max="10542" width="2.5703125" style="252" customWidth="1"/>
    <col min="10543" max="10543" width="3.28515625" style="252" customWidth="1"/>
    <col min="10544" max="10547" width="2" style="252" customWidth="1"/>
    <col min="10548" max="10548" width="1.28515625" style="252" customWidth="1"/>
    <col min="10549" max="10549" width="1.5703125" style="252" customWidth="1"/>
    <col min="10550" max="10550" width="1.7109375" style="252" customWidth="1"/>
    <col min="10551" max="10551" width="2.140625" style="252" customWidth="1"/>
    <col min="10552" max="10552" width="2" style="252" customWidth="1"/>
    <col min="10553" max="10553" width="2.28515625" style="252" customWidth="1"/>
    <col min="10554" max="10554" width="2.140625" style="252" customWidth="1"/>
    <col min="10555" max="10752" width="9.140625" style="252"/>
    <col min="10753" max="10753" width="0.5703125" style="252" customWidth="1"/>
    <col min="10754" max="10755" width="2.42578125" style="252" customWidth="1"/>
    <col min="10756" max="10756" width="2" style="252" customWidth="1"/>
    <col min="10757" max="10757" width="2.42578125" style="252" customWidth="1"/>
    <col min="10758" max="10758" width="2.5703125" style="252" customWidth="1"/>
    <col min="10759" max="10760" width="2.42578125" style="252" customWidth="1"/>
    <col min="10761" max="10761" width="1.7109375" style="252" customWidth="1"/>
    <col min="10762" max="10762" width="2.42578125" style="252" customWidth="1"/>
    <col min="10763" max="10764" width="2.5703125" style="252" customWidth="1"/>
    <col min="10765" max="10765" width="1.5703125" style="252" customWidth="1"/>
    <col min="10766" max="10768" width="2.42578125" style="252" customWidth="1"/>
    <col min="10769" max="10769" width="2" style="252" customWidth="1"/>
    <col min="10770" max="10770" width="2.5703125" style="252" customWidth="1"/>
    <col min="10771" max="10771" width="2.42578125" style="252" customWidth="1"/>
    <col min="10772" max="10772" width="2.5703125" style="252" customWidth="1"/>
    <col min="10773" max="10773" width="2.140625" style="252" customWidth="1"/>
    <col min="10774" max="10775" width="2.42578125" style="252" customWidth="1"/>
    <col min="10776" max="10777" width="2.5703125" style="252" customWidth="1"/>
    <col min="10778" max="10778" width="1.85546875" style="252" customWidth="1"/>
    <col min="10779" max="10779" width="2.42578125" style="252" customWidth="1"/>
    <col min="10780" max="10780" width="2.85546875" style="252" customWidth="1"/>
    <col min="10781" max="10781" width="2.42578125" style="252" customWidth="1"/>
    <col min="10782" max="10782" width="2.140625" style="252" customWidth="1"/>
    <col min="10783" max="10783" width="2.5703125" style="252" customWidth="1"/>
    <col min="10784" max="10784" width="2.42578125" style="252" customWidth="1"/>
    <col min="10785" max="10785" width="2.5703125" style="252" customWidth="1"/>
    <col min="10786" max="10786" width="2" style="252" customWidth="1"/>
    <col min="10787" max="10787" width="1.85546875" style="252" customWidth="1"/>
    <col min="10788" max="10789" width="2.42578125" style="252" customWidth="1"/>
    <col min="10790" max="10790" width="2.5703125" style="252" customWidth="1"/>
    <col min="10791" max="10791" width="2" style="252" customWidth="1"/>
    <col min="10792" max="10792" width="4" style="252" customWidth="1"/>
    <col min="10793" max="10793" width="2.140625" style="252" customWidth="1"/>
    <col min="10794" max="10794" width="2.42578125" style="252" customWidth="1"/>
    <col min="10795" max="10795" width="2.28515625" style="252" customWidth="1"/>
    <col min="10796" max="10796" width="2.85546875" style="252" customWidth="1"/>
    <col min="10797" max="10797" width="2" style="252" customWidth="1"/>
    <col min="10798" max="10798" width="2.5703125" style="252" customWidth="1"/>
    <col min="10799" max="10799" width="3.28515625" style="252" customWidth="1"/>
    <col min="10800" max="10803" width="2" style="252" customWidth="1"/>
    <col min="10804" max="10804" width="1.28515625" style="252" customWidth="1"/>
    <col min="10805" max="10805" width="1.5703125" style="252" customWidth="1"/>
    <col min="10806" max="10806" width="1.7109375" style="252" customWidth="1"/>
    <col min="10807" max="10807" width="2.140625" style="252" customWidth="1"/>
    <col min="10808" max="10808" width="2" style="252" customWidth="1"/>
    <col min="10809" max="10809" width="2.28515625" style="252" customWidth="1"/>
    <col min="10810" max="10810" width="2.140625" style="252" customWidth="1"/>
    <col min="10811" max="11008" width="9.140625" style="252"/>
    <col min="11009" max="11009" width="0.5703125" style="252" customWidth="1"/>
    <col min="11010" max="11011" width="2.42578125" style="252" customWidth="1"/>
    <col min="11012" max="11012" width="2" style="252" customWidth="1"/>
    <col min="11013" max="11013" width="2.42578125" style="252" customWidth="1"/>
    <col min="11014" max="11014" width="2.5703125" style="252" customWidth="1"/>
    <col min="11015" max="11016" width="2.42578125" style="252" customWidth="1"/>
    <col min="11017" max="11017" width="1.7109375" style="252" customWidth="1"/>
    <col min="11018" max="11018" width="2.42578125" style="252" customWidth="1"/>
    <col min="11019" max="11020" width="2.5703125" style="252" customWidth="1"/>
    <col min="11021" max="11021" width="1.5703125" style="252" customWidth="1"/>
    <col min="11022" max="11024" width="2.42578125" style="252" customWidth="1"/>
    <col min="11025" max="11025" width="2" style="252" customWidth="1"/>
    <col min="11026" max="11026" width="2.5703125" style="252" customWidth="1"/>
    <col min="11027" max="11027" width="2.42578125" style="252" customWidth="1"/>
    <col min="11028" max="11028" width="2.5703125" style="252" customWidth="1"/>
    <col min="11029" max="11029" width="2.140625" style="252" customWidth="1"/>
    <col min="11030" max="11031" width="2.42578125" style="252" customWidth="1"/>
    <col min="11032" max="11033" width="2.5703125" style="252" customWidth="1"/>
    <col min="11034" max="11034" width="1.85546875" style="252" customWidth="1"/>
    <col min="11035" max="11035" width="2.42578125" style="252" customWidth="1"/>
    <col min="11036" max="11036" width="2.85546875" style="252" customWidth="1"/>
    <col min="11037" max="11037" width="2.42578125" style="252" customWidth="1"/>
    <col min="11038" max="11038" width="2.140625" style="252" customWidth="1"/>
    <col min="11039" max="11039" width="2.5703125" style="252" customWidth="1"/>
    <col min="11040" max="11040" width="2.42578125" style="252" customWidth="1"/>
    <col min="11041" max="11041" width="2.5703125" style="252" customWidth="1"/>
    <col min="11042" max="11042" width="2" style="252" customWidth="1"/>
    <col min="11043" max="11043" width="1.85546875" style="252" customWidth="1"/>
    <col min="11044" max="11045" width="2.42578125" style="252" customWidth="1"/>
    <col min="11046" max="11046" width="2.5703125" style="252" customWidth="1"/>
    <col min="11047" max="11047" width="2" style="252" customWidth="1"/>
    <col min="11048" max="11048" width="4" style="252" customWidth="1"/>
    <col min="11049" max="11049" width="2.140625" style="252" customWidth="1"/>
    <col min="11050" max="11050" width="2.42578125" style="252" customWidth="1"/>
    <col min="11051" max="11051" width="2.28515625" style="252" customWidth="1"/>
    <col min="11052" max="11052" width="2.85546875" style="252" customWidth="1"/>
    <col min="11053" max="11053" width="2" style="252" customWidth="1"/>
    <col min="11054" max="11054" width="2.5703125" style="252" customWidth="1"/>
    <col min="11055" max="11055" width="3.28515625" style="252" customWidth="1"/>
    <col min="11056" max="11059" width="2" style="252" customWidth="1"/>
    <col min="11060" max="11060" width="1.28515625" style="252" customWidth="1"/>
    <col min="11061" max="11061" width="1.5703125" style="252" customWidth="1"/>
    <col min="11062" max="11062" width="1.7109375" style="252" customWidth="1"/>
    <col min="11063" max="11063" width="2.140625" style="252" customWidth="1"/>
    <col min="11064" max="11064" width="2" style="252" customWidth="1"/>
    <col min="11065" max="11065" width="2.28515625" style="252" customWidth="1"/>
    <col min="11066" max="11066" width="2.140625" style="252" customWidth="1"/>
    <col min="11067" max="11264" width="9.140625" style="252"/>
    <col min="11265" max="11265" width="0.5703125" style="252" customWidth="1"/>
    <col min="11266" max="11267" width="2.42578125" style="252" customWidth="1"/>
    <col min="11268" max="11268" width="2" style="252" customWidth="1"/>
    <col min="11269" max="11269" width="2.42578125" style="252" customWidth="1"/>
    <col min="11270" max="11270" width="2.5703125" style="252" customWidth="1"/>
    <col min="11271" max="11272" width="2.42578125" style="252" customWidth="1"/>
    <col min="11273" max="11273" width="1.7109375" style="252" customWidth="1"/>
    <col min="11274" max="11274" width="2.42578125" style="252" customWidth="1"/>
    <col min="11275" max="11276" width="2.5703125" style="252" customWidth="1"/>
    <col min="11277" max="11277" width="1.5703125" style="252" customWidth="1"/>
    <col min="11278" max="11280" width="2.42578125" style="252" customWidth="1"/>
    <col min="11281" max="11281" width="2" style="252" customWidth="1"/>
    <col min="11282" max="11282" width="2.5703125" style="252" customWidth="1"/>
    <col min="11283" max="11283" width="2.42578125" style="252" customWidth="1"/>
    <col min="11284" max="11284" width="2.5703125" style="252" customWidth="1"/>
    <col min="11285" max="11285" width="2.140625" style="252" customWidth="1"/>
    <col min="11286" max="11287" width="2.42578125" style="252" customWidth="1"/>
    <col min="11288" max="11289" width="2.5703125" style="252" customWidth="1"/>
    <col min="11290" max="11290" width="1.85546875" style="252" customWidth="1"/>
    <col min="11291" max="11291" width="2.42578125" style="252" customWidth="1"/>
    <col min="11292" max="11292" width="2.85546875" style="252" customWidth="1"/>
    <col min="11293" max="11293" width="2.42578125" style="252" customWidth="1"/>
    <col min="11294" max="11294" width="2.140625" style="252" customWidth="1"/>
    <col min="11295" max="11295" width="2.5703125" style="252" customWidth="1"/>
    <col min="11296" max="11296" width="2.42578125" style="252" customWidth="1"/>
    <col min="11297" max="11297" width="2.5703125" style="252" customWidth="1"/>
    <col min="11298" max="11298" width="2" style="252" customWidth="1"/>
    <col min="11299" max="11299" width="1.85546875" style="252" customWidth="1"/>
    <col min="11300" max="11301" width="2.42578125" style="252" customWidth="1"/>
    <col min="11302" max="11302" width="2.5703125" style="252" customWidth="1"/>
    <col min="11303" max="11303" width="2" style="252" customWidth="1"/>
    <col min="11304" max="11304" width="4" style="252" customWidth="1"/>
    <col min="11305" max="11305" width="2.140625" style="252" customWidth="1"/>
    <col min="11306" max="11306" width="2.42578125" style="252" customWidth="1"/>
    <col min="11307" max="11307" width="2.28515625" style="252" customWidth="1"/>
    <col min="11308" max="11308" width="2.85546875" style="252" customWidth="1"/>
    <col min="11309" max="11309" width="2" style="252" customWidth="1"/>
    <col min="11310" max="11310" width="2.5703125" style="252" customWidth="1"/>
    <col min="11311" max="11311" width="3.28515625" style="252" customWidth="1"/>
    <col min="11312" max="11315" width="2" style="252" customWidth="1"/>
    <col min="11316" max="11316" width="1.28515625" style="252" customWidth="1"/>
    <col min="11317" max="11317" width="1.5703125" style="252" customWidth="1"/>
    <col min="11318" max="11318" width="1.7109375" style="252" customWidth="1"/>
    <col min="11319" max="11319" width="2.140625" style="252" customWidth="1"/>
    <col min="11320" max="11320" width="2" style="252" customWidth="1"/>
    <col min="11321" max="11321" width="2.28515625" style="252" customWidth="1"/>
    <col min="11322" max="11322" width="2.140625" style="252" customWidth="1"/>
    <col min="11323" max="11520" width="9.140625" style="252"/>
    <col min="11521" max="11521" width="0.5703125" style="252" customWidth="1"/>
    <col min="11522" max="11523" width="2.42578125" style="252" customWidth="1"/>
    <col min="11524" max="11524" width="2" style="252" customWidth="1"/>
    <col min="11525" max="11525" width="2.42578125" style="252" customWidth="1"/>
    <col min="11526" max="11526" width="2.5703125" style="252" customWidth="1"/>
    <col min="11527" max="11528" width="2.42578125" style="252" customWidth="1"/>
    <col min="11529" max="11529" width="1.7109375" style="252" customWidth="1"/>
    <col min="11530" max="11530" width="2.42578125" style="252" customWidth="1"/>
    <col min="11531" max="11532" width="2.5703125" style="252" customWidth="1"/>
    <col min="11533" max="11533" width="1.5703125" style="252" customWidth="1"/>
    <col min="11534" max="11536" width="2.42578125" style="252" customWidth="1"/>
    <col min="11537" max="11537" width="2" style="252" customWidth="1"/>
    <col min="11538" max="11538" width="2.5703125" style="252" customWidth="1"/>
    <col min="11539" max="11539" width="2.42578125" style="252" customWidth="1"/>
    <col min="11540" max="11540" width="2.5703125" style="252" customWidth="1"/>
    <col min="11541" max="11541" width="2.140625" style="252" customWidth="1"/>
    <col min="11542" max="11543" width="2.42578125" style="252" customWidth="1"/>
    <col min="11544" max="11545" width="2.5703125" style="252" customWidth="1"/>
    <col min="11546" max="11546" width="1.85546875" style="252" customWidth="1"/>
    <col min="11547" max="11547" width="2.42578125" style="252" customWidth="1"/>
    <col min="11548" max="11548" width="2.85546875" style="252" customWidth="1"/>
    <col min="11549" max="11549" width="2.42578125" style="252" customWidth="1"/>
    <col min="11550" max="11550" width="2.140625" style="252" customWidth="1"/>
    <col min="11551" max="11551" width="2.5703125" style="252" customWidth="1"/>
    <col min="11552" max="11552" width="2.42578125" style="252" customWidth="1"/>
    <col min="11553" max="11553" width="2.5703125" style="252" customWidth="1"/>
    <col min="11554" max="11554" width="2" style="252" customWidth="1"/>
    <col min="11555" max="11555" width="1.85546875" style="252" customWidth="1"/>
    <col min="11556" max="11557" width="2.42578125" style="252" customWidth="1"/>
    <col min="11558" max="11558" width="2.5703125" style="252" customWidth="1"/>
    <col min="11559" max="11559" width="2" style="252" customWidth="1"/>
    <col min="11560" max="11560" width="4" style="252" customWidth="1"/>
    <col min="11561" max="11561" width="2.140625" style="252" customWidth="1"/>
    <col min="11562" max="11562" width="2.42578125" style="252" customWidth="1"/>
    <col min="11563" max="11563" width="2.28515625" style="252" customWidth="1"/>
    <col min="11564" max="11564" width="2.85546875" style="252" customWidth="1"/>
    <col min="11565" max="11565" width="2" style="252" customWidth="1"/>
    <col min="11566" max="11566" width="2.5703125" style="252" customWidth="1"/>
    <col min="11567" max="11567" width="3.28515625" style="252" customWidth="1"/>
    <col min="11568" max="11571" width="2" style="252" customWidth="1"/>
    <col min="11572" max="11572" width="1.28515625" style="252" customWidth="1"/>
    <col min="11573" max="11573" width="1.5703125" style="252" customWidth="1"/>
    <col min="11574" max="11574" width="1.7109375" style="252" customWidth="1"/>
    <col min="11575" max="11575" width="2.140625" style="252" customWidth="1"/>
    <col min="11576" max="11576" width="2" style="252" customWidth="1"/>
    <col min="11577" max="11577" width="2.28515625" style="252" customWidth="1"/>
    <col min="11578" max="11578" width="2.140625" style="252" customWidth="1"/>
    <col min="11579" max="11776" width="9.140625" style="252"/>
    <col min="11777" max="11777" width="0.5703125" style="252" customWidth="1"/>
    <col min="11778" max="11779" width="2.42578125" style="252" customWidth="1"/>
    <col min="11780" max="11780" width="2" style="252" customWidth="1"/>
    <col min="11781" max="11781" width="2.42578125" style="252" customWidth="1"/>
    <col min="11782" max="11782" width="2.5703125" style="252" customWidth="1"/>
    <col min="11783" max="11784" width="2.42578125" style="252" customWidth="1"/>
    <col min="11785" max="11785" width="1.7109375" style="252" customWidth="1"/>
    <col min="11786" max="11786" width="2.42578125" style="252" customWidth="1"/>
    <col min="11787" max="11788" width="2.5703125" style="252" customWidth="1"/>
    <col min="11789" max="11789" width="1.5703125" style="252" customWidth="1"/>
    <col min="11790" max="11792" width="2.42578125" style="252" customWidth="1"/>
    <col min="11793" max="11793" width="2" style="252" customWidth="1"/>
    <col min="11794" max="11794" width="2.5703125" style="252" customWidth="1"/>
    <col min="11795" max="11795" width="2.42578125" style="252" customWidth="1"/>
    <col min="11796" max="11796" width="2.5703125" style="252" customWidth="1"/>
    <col min="11797" max="11797" width="2.140625" style="252" customWidth="1"/>
    <col min="11798" max="11799" width="2.42578125" style="252" customWidth="1"/>
    <col min="11800" max="11801" width="2.5703125" style="252" customWidth="1"/>
    <col min="11802" max="11802" width="1.85546875" style="252" customWidth="1"/>
    <col min="11803" max="11803" width="2.42578125" style="252" customWidth="1"/>
    <col min="11804" max="11804" width="2.85546875" style="252" customWidth="1"/>
    <col min="11805" max="11805" width="2.42578125" style="252" customWidth="1"/>
    <col min="11806" max="11806" width="2.140625" style="252" customWidth="1"/>
    <col min="11807" max="11807" width="2.5703125" style="252" customWidth="1"/>
    <col min="11808" max="11808" width="2.42578125" style="252" customWidth="1"/>
    <col min="11809" max="11809" width="2.5703125" style="252" customWidth="1"/>
    <col min="11810" max="11810" width="2" style="252" customWidth="1"/>
    <col min="11811" max="11811" width="1.85546875" style="252" customWidth="1"/>
    <col min="11812" max="11813" width="2.42578125" style="252" customWidth="1"/>
    <col min="11814" max="11814" width="2.5703125" style="252" customWidth="1"/>
    <col min="11815" max="11815" width="2" style="252" customWidth="1"/>
    <col min="11816" max="11816" width="4" style="252" customWidth="1"/>
    <col min="11817" max="11817" width="2.140625" style="252" customWidth="1"/>
    <col min="11818" max="11818" width="2.42578125" style="252" customWidth="1"/>
    <col min="11819" max="11819" width="2.28515625" style="252" customWidth="1"/>
    <col min="11820" max="11820" width="2.85546875" style="252" customWidth="1"/>
    <col min="11821" max="11821" width="2" style="252" customWidth="1"/>
    <col min="11822" max="11822" width="2.5703125" style="252" customWidth="1"/>
    <col min="11823" max="11823" width="3.28515625" style="252" customWidth="1"/>
    <col min="11824" max="11827" width="2" style="252" customWidth="1"/>
    <col min="11828" max="11828" width="1.28515625" style="252" customWidth="1"/>
    <col min="11829" max="11829" width="1.5703125" style="252" customWidth="1"/>
    <col min="11830" max="11830" width="1.7109375" style="252" customWidth="1"/>
    <col min="11831" max="11831" width="2.140625" style="252" customWidth="1"/>
    <col min="11832" max="11832" width="2" style="252" customWidth="1"/>
    <col min="11833" max="11833" width="2.28515625" style="252" customWidth="1"/>
    <col min="11834" max="11834" width="2.140625" style="252" customWidth="1"/>
    <col min="11835" max="12032" width="9.140625" style="252"/>
    <col min="12033" max="12033" width="0.5703125" style="252" customWidth="1"/>
    <col min="12034" max="12035" width="2.42578125" style="252" customWidth="1"/>
    <col min="12036" max="12036" width="2" style="252" customWidth="1"/>
    <col min="12037" max="12037" width="2.42578125" style="252" customWidth="1"/>
    <col min="12038" max="12038" width="2.5703125" style="252" customWidth="1"/>
    <col min="12039" max="12040" width="2.42578125" style="252" customWidth="1"/>
    <col min="12041" max="12041" width="1.7109375" style="252" customWidth="1"/>
    <col min="12042" max="12042" width="2.42578125" style="252" customWidth="1"/>
    <col min="12043" max="12044" width="2.5703125" style="252" customWidth="1"/>
    <col min="12045" max="12045" width="1.5703125" style="252" customWidth="1"/>
    <col min="12046" max="12048" width="2.42578125" style="252" customWidth="1"/>
    <col min="12049" max="12049" width="2" style="252" customWidth="1"/>
    <col min="12050" max="12050" width="2.5703125" style="252" customWidth="1"/>
    <col min="12051" max="12051" width="2.42578125" style="252" customWidth="1"/>
    <col min="12052" max="12052" width="2.5703125" style="252" customWidth="1"/>
    <col min="12053" max="12053" width="2.140625" style="252" customWidth="1"/>
    <col min="12054" max="12055" width="2.42578125" style="252" customWidth="1"/>
    <col min="12056" max="12057" width="2.5703125" style="252" customWidth="1"/>
    <col min="12058" max="12058" width="1.85546875" style="252" customWidth="1"/>
    <col min="12059" max="12059" width="2.42578125" style="252" customWidth="1"/>
    <col min="12060" max="12060" width="2.85546875" style="252" customWidth="1"/>
    <col min="12061" max="12061" width="2.42578125" style="252" customWidth="1"/>
    <col min="12062" max="12062" width="2.140625" style="252" customWidth="1"/>
    <col min="12063" max="12063" width="2.5703125" style="252" customWidth="1"/>
    <col min="12064" max="12064" width="2.42578125" style="252" customWidth="1"/>
    <col min="12065" max="12065" width="2.5703125" style="252" customWidth="1"/>
    <col min="12066" max="12066" width="2" style="252" customWidth="1"/>
    <col min="12067" max="12067" width="1.85546875" style="252" customWidth="1"/>
    <col min="12068" max="12069" width="2.42578125" style="252" customWidth="1"/>
    <col min="12070" max="12070" width="2.5703125" style="252" customWidth="1"/>
    <col min="12071" max="12071" width="2" style="252" customWidth="1"/>
    <col min="12072" max="12072" width="4" style="252" customWidth="1"/>
    <col min="12073" max="12073" width="2.140625" style="252" customWidth="1"/>
    <col min="12074" max="12074" width="2.42578125" style="252" customWidth="1"/>
    <col min="12075" max="12075" width="2.28515625" style="252" customWidth="1"/>
    <col min="12076" max="12076" width="2.85546875" style="252" customWidth="1"/>
    <col min="12077" max="12077" width="2" style="252" customWidth="1"/>
    <col min="12078" max="12078" width="2.5703125" style="252" customWidth="1"/>
    <col min="12079" max="12079" width="3.28515625" style="252" customWidth="1"/>
    <col min="12080" max="12083" width="2" style="252" customWidth="1"/>
    <col min="12084" max="12084" width="1.28515625" style="252" customWidth="1"/>
    <col min="12085" max="12085" width="1.5703125" style="252" customWidth="1"/>
    <col min="12086" max="12086" width="1.7109375" style="252" customWidth="1"/>
    <col min="12087" max="12087" width="2.140625" style="252" customWidth="1"/>
    <col min="12088" max="12088" width="2" style="252" customWidth="1"/>
    <col min="12089" max="12089" width="2.28515625" style="252" customWidth="1"/>
    <col min="12090" max="12090" width="2.140625" style="252" customWidth="1"/>
    <col min="12091" max="12288" width="9.140625" style="252"/>
    <col min="12289" max="12289" width="0.5703125" style="252" customWidth="1"/>
    <col min="12290" max="12291" width="2.42578125" style="252" customWidth="1"/>
    <col min="12292" max="12292" width="2" style="252" customWidth="1"/>
    <col min="12293" max="12293" width="2.42578125" style="252" customWidth="1"/>
    <col min="12294" max="12294" width="2.5703125" style="252" customWidth="1"/>
    <col min="12295" max="12296" width="2.42578125" style="252" customWidth="1"/>
    <col min="12297" max="12297" width="1.7109375" style="252" customWidth="1"/>
    <col min="12298" max="12298" width="2.42578125" style="252" customWidth="1"/>
    <col min="12299" max="12300" width="2.5703125" style="252" customWidth="1"/>
    <col min="12301" max="12301" width="1.5703125" style="252" customWidth="1"/>
    <col min="12302" max="12304" width="2.42578125" style="252" customWidth="1"/>
    <col min="12305" max="12305" width="2" style="252" customWidth="1"/>
    <col min="12306" max="12306" width="2.5703125" style="252" customWidth="1"/>
    <col min="12307" max="12307" width="2.42578125" style="252" customWidth="1"/>
    <col min="12308" max="12308" width="2.5703125" style="252" customWidth="1"/>
    <col min="12309" max="12309" width="2.140625" style="252" customWidth="1"/>
    <col min="12310" max="12311" width="2.42578125" style="252" customWidth="1"/>
    <col min="12312" max="12313" width="2.5703125" style="252" customWidth="1"/>
    <col min="12314" max="12314" width="1.85546875" style="252" customWidth="1"/>
    <col min="12315" max="12315" width="2.42578125" style="252" customWidth="1"/>
    <col min="12316" max="12316" width="2.85546875" style="252" customWidth="1"/>
    <col min="12317" max="12317" width="2.42578125" style="252" customWidth="1"/>
    <col min="12318" max="12318" width="2.140625" style="252" customWidth="1"/>
    <col min="12319" max="12319" width="2.5703125" style="252" customWidth="1"/>
    <col min="12320" max="12320" width="2.42578125" style="252" customWidth="1"/>
    <col min="12321" max="12321" width="2.5703125" style="252" customWidth="1"/>
    <col min="12322" max="12322" width="2" style="252" customWidth="1"/>
    <col min="12323" max="12323" width="1.85546875" style="252" customWidth="1"/>
    <col min="12324" max="12325" width="2.42578125" style="252" customWidth="1"/>
    <col min="12326" max="12326" width="2.5703125" style="252" customWidth="1"/>
    <col min="12327" max="12327" width="2" style="252" customWidth="1"/>
    <col min="12328" max="12328" width="4" style="252" customWidth="1"/>
    <col min="12329" max="12329" width="2.140625" style="252" customWidth="1"/>
    <col min="12330" max="12330" width="2.42578125" style="252" customWidth="1"/>
    <col min="12331" max="12331" width="2.28515625" style="252" customWidth="1"/>
    <col min="12332" max="12332" width="2.85546875" style="252" customWidth="1"/>
    <col min="12333" max="12333" width="2" style="252" customWidth="1"/>
    <col min="12334" max="12334" width="2.5703125" style="252" customWidth="1"/>
    <col min="12335" max="12335" width="3.28515625" style="252" customWidth="1"/>
    <col min="12336" max="12339" width="2" style="252" customWidth="1"/>
    <col min="12340" max="12340" width="1.28515625" style="252" customWidth="1"/>
    <col min="12341" max="12341" width="1.5703125" style="252" customWidth="1"/>
    <col min="12342" max="12342" width="1.7109375" style="252" customWidth="1"/>
    <col min="12343" max="12343" width="2.140625" style="252" customWidth="1"/>
    <col min="12344" max="12344" width="2" style="252" customWidth="1"/>
    <col min="12345" max="12345" width="2.28515625" style="252" customWidth="1"/>
    <col min="12346" max="12346" width="2.140625" style="252" customWidth="1"/>
    <col min="12347" max="12544" width="9.140625" style="252"/>
    <col min="12545" max="12545" width="0.5703125" style="252" customWidth="1"/>
    <col min="12546" max="12547" width="2.42578125" style="252" customWidth="1"/>
    <col min="12548" max="12548" width="2" style="252" customWidth="1"/>
    <col min="12549" max="12549" width="2.42578125" style="252" customWidth="1"/>
    <col min="12550" max="12550" width="2.5703125" style="252" customWidth="1"/>
    <col min="12551" max="12552" width="2.42578125" style="252" customWidth="1"/>
    <col min="12553" max="12553" width="1.7109375" style="252" customWidth="1"/>
    <col min="12554" max="12554" width="2.42578125" style="252" customWidth="1"/>
    <col min="12555" max="12556" width="2.5703125" style="252" customWidth="1"/>
    <col min="12557" max="12557" width="1.5703125" style="252" customWidth="1"/>
    <col min="12558" max="12560" width="2.42578125" style="252" customWidth="1"/>
    <col min="12561" max="12561" width="2" style="252" customWidth="1"/>
    <col min="12562" max="12562" width="2.5703125" style="252" customWidth="1"/>
    <col min="12563" max="12563" width="2.42578125" style="252" customWidth="1"/>
    <col min="12564" max="12564" width="2.5703125" style="252" customWidth="1"/>
    <col min="12565" max="12565" width="2.140625" style="252" customWidth="1"/>
    <col min="12566" max="12567" width="2.42578125" style="252" customWidth="1"/>
    <col min="12568" max="12569" width="2.5703125" style="252" customWidth="1"/>
    <col min="12570" max="12570" width="1.85546875" style="252" customWidth="1"/>
    <col min="12571" max="12571" width="2.42578125" style="252" customWidth="1"/>
    <col min="12572" max="12572" width="2.85546875" style="252" customWidth="1"/>
    <col min="12573" max="12573" width="2.42578125" style="252" customWidth="1"/>
    <col min="12574" max="12574" width="2.140625" style="252" customWidth="1"/>
    <col min="12575" max="12575" width="2.5703125" style="252" customWidth="1"/>
    <col min="12576" max="12576" width="2.42578125" style="252" customWidth="1"/>
    <col min="12577" max="12577" width="2.5703125" style="252" customWidth="1"/>
    <col min="12578" max="12578" width="2" style="252" customWidth="1"/>
    <col min="12579" max="12579" width="1.85546875" style="252" customWidth="1"/>
    <col min="12580" max="12581" width="2.42578125" style="252" customWidth="1"/>
    <col min="12582" max="12582" width="2.5703125" style="252" customWidth="1"/>
    <col min="12583" max="12583" width="2" style="252" customWidth="1"/>
    <col min="12584" max="12584" width="4" style="252" customWidth="1"/>
    <col min="12585" max="12585" width="2.140625" style="252" customWidth="1"/>
    <col min="12586" max="12586" width="2.42578125" style="252" customWidth="1"/>
    <col min="12587" max="12587" width="2.28515625" style="252" customWidth="1"/>
    <col min="12588" max="12588" width="2.85546875" style="252" customWidth="1"/>
    <col min="12589" max="12589" width="2" style="252" customWidth="1"/>
    <col min="12590" max="12590" width="2.5703125" style="252" customWidth="1"/>
    <col min="12591" max="12591" width="3.28515625" style="252" customWidth="1"/>
    <col min="12592" max="12595" width="2" style="252" customWidth="1"/>
    <col min="12596" max="12596" width="1.28515625" style="252" customWidth="1"/>
    <col min="12597" max="12597" width="1.5703125" style="252" customWidth="1"/>
    <col min="12598" max="12598" width="1.7109375" style="252" customWidth="1"/>
    <col min="12599" max="12599" width="2.140625" style="252" customWidth="1"/>
    <col min="12600" max="12600" width="2" style="252" customWidth="1"/>
    <col min="12601" max="12601" width="2.28515625" style="252" customWidth="1"/>
    <col min="12602" max="12602" width="2.140625" style="252" customWidth="1"/>
    <col min="12603" max="12800" width="9.140625" style="252"/>
    <col min="12801" max="12801" width="0.5703125" style="252" customWidth="1"/>
    <col min="12802" max="12803" width="2.42578125" style="252" customWidth="1"/>
    <col min="12804" max="12804" width="2" style="252" customWidth="1"/>
    <col min="12805" max="12805" width="2.42578125" style="252" customWidth="1"/>
    <col min="12806" max="12806" width="2.5703125" style="252" customWidth="1"/>
    <col min="12807" max="12808" width="2.42578125" style="252" customWidth="1"/>
    <col min="12809" max="12809" width="1.7109375" style="252" customWidth="1"/>
    <col min="12810" max="12810" width="2.42578125" style="252" customWidth="1"/>
    <col min="12811" max="12812" width="2.5703125" style="252" customWidth="1"/>
    <col min="12813" max="12813" width="1.5703125" style="252" customWidth="1"/>
    <col min="12814" max="12816" width="2.42578125" style="252" customWidth="1"/>
    <col min="12817" max="12817" width="2" style="252" customWidth="1"/>
    <col min="12818" max="12818" width="2.5703125" style="252" customWidth="1"/>
    <col min="12819" max="12819" width="2.42578125" style="252" customWidth="1"/>
    <col min="12820" max="12820" width="2.5703125" style="252" customWidth="1"/>
    <col min="12821" max="12821" width="2.140625" style="252" customWidth="1"/>
    <col min="12822" max="12823" width="2.42578125" style="252" customWidth="1"/>
    <col min="12824" max="12825" width="2.5703125" style="252" customWidth="1"/>
    <col min="12826" max="12826" width="1.85546875" style="252" customWidth="1"/>
    <col min="12827" max="12827" width="2.42578125" style="252" customWidth="1"/>
    <col min="12828" max="12828" width="2.85546875" style="252" customWidth="1"/>
    <col min="12829" max="12829" width="2.42578125" style="252" customWidth="1"/>
    <col min="12830" max="12830" width="2.140625" style="252" customWidth="1"/>
    <col min="12831" max="12831" width="2.5703125" style="252" customWidth="1"/>
    <col min="12832" max="12832" width="2.42578125" style="252" customWidth="1"/>
    <col min="12833" max="12833" width="2.5703125" style="252" customWidth="1"/>
    <col min="12834" max="12834" width="2" style="252" customWidth="1"/>
    <col min="12835" max="12835" width="1.85546875" style="252" customWidth="1"/>
    <col min="12836" max="12837" width="2.42578125" style="252" customWidth="1"/>
    <col min="12838" max="12838" width="2.5703125" style="252" customWidth="1"/>
    <col min="12839" max="12839" width="2" style="252" customWidth="1"/>
    <col min="12840" max="12840" width="4" style="252" customWidth="1"/>
    <col min="12841" max="12841" width="2.140625" style="252" customWidth="1"/>
    <col min="12842" max="12842" width="2.42578125" style="252" customWidth="1"/>
    <col min="12843" max="12843" width="2.28515625" style="252" customWidth="1"/>
    <col min="12844" max="12844" width="2.85546875" style="252" customWidth="1"/>
    <col min="12845" max="12845" width="2" style="252" customWidth="1"/>
    <col min="12846" max="12846" width="2.5703125" style="252" customWidth="1"/>
    <col min="12847" max="12847" width="3.28515625" style="252" customWidth="1"/>
    <col min="12848" max="12851" width="2" style="252" customWidth="1"/>
    <col min="12852" max="12852" width="1.28515625" style="252" customWidth="1"/>
    <col min="12853" max="12853" width="1.5703125" style="252" customWidth="1"/>
    <col min="12854" max="12854" width="1.7109375" style="252" customWidth="1"/>
    <col min="12855" max="12855" width="2.140625" style="252" customWidth="1"/>
    <col min="12856" max="12856" width="2" style="252" customWidth="1"/>
    <col min="12857" max="12857" width="2.28515625" style="252" customWidth="1"/>
    <col min="12858" max="12858" width="2.140625" style="252" customWidth="1"/>
    <col min="12859" max="13056" width="9.140625" style="252"/>
    <col min="13057" max="13057" width="0.5703125" style="252" customWidth="1"/>
    <col min="13058" max="13059" width="2.42578125" style="252" customWidth="1"/>
    <col min="13060" max="13060" width="2" style="252" customWidth="1"/>
    <col min="13061" max="13061" width="2.42578125" style="252" customWidth="1"/>
    <col min="13062" max="13062" width="2.5703125" style="252" customWidth="1"/>
    <col min="13063" max="13064" width="2.42578125" style="252" customWidth="1"/>
    <col min="13065" max="13065" width="1.7109375" style="252" customWidth="1"/>
    <col min="13066" max="13066" width="2.42578125" style="252" customWidth="1"/>
    <col min="13067" max="13068" width="2.5703125" style="252" customWidth="1"/>
    <col min="13069" max="13069" width="1.5703125" style="252" customWidth="1"/>
    <col min="13070" max="13072" width="2.42578125" style="252" customWidth="1"/>
    <col min="13073" max="13073" width="2" style="252" customWidth="1"/>
    <col min="13074" max="13074" width="2.5703125" style="252" customWidth="1"/>
    <col min="13075" max="13075" width="2.42578125" style="252" customWidth="1"/>
    <col min="13076" max="13076" width="2.5703125" style="252" customWidth="1"/>
    <col min="13077" max="13077" width="2.140625" style="252" customWidth="1"/>
    <col min="13078" max="13079" width="2.42578125" style="252" customWidth="1"/>
    <col min="13080" max="13081" width="2.5703125" style="252" customWidth="1"/>
    <col min="13082" max="13082" width="1.85546875" style="252" customWidth="1"/>
    <col min="13083" max="13083" width="2.42578125" style="252" customWidth="1"/>
    <col min="13084" max="13084" width="2.85546875" style="252" customWidth="1"/>
    <col min="13085" max="13085" width="2.42578125" style="252" customWidth="1"/>
    <col min="13086" max="13086" width="2.140625" style="252" customWidth="1"/>
    <col min="13087" max="13087" width="2.5703125" style="252" customWidth="1"/>
    <col min="13088" max="13088" width="2.42578125" style="252" customWidth="1"/>
    <col min="13089" max="13089" width="2.5703125" style="252" customWidth="1"/>
    <col min="13090" max="13090" width="2" style="252" customWidth="1"/>
    <col min="13091" max="13091" width="1.85546875" style="252" customWidth="1"/>
    <col min="13092" max="13093" width="2.42578125" style="252" customWidth="1"/>
    <col min="13094" max="13094" width="2.5703125" style="252" customWidth="1"/>
    <col min="13095" max="13095" width="2" style="252" customWidth="1"/>
    <col min="13096" max="13096" width="4" style="252" customWidth="1"/>
    <col min="13097" max="13097" width="2.140625" style="252" customWidth="1"/>
    <col min="13098" max="13098" width="2.42578125" style="252" customWidth="1"/>
    <col min="13099" max="13099" width="2.28515625" style="252" customWidth="1"/>
    <col min="13100" max="13100" width="2.85546875" style="252" customWidth="1"/>
    <col min="13101" max="13101" width="2" style="252" customWidth="1"/>
    <col min="13102" max="13102" width="2.5703125" style="252" customWidth="1"/>
    <col min="13103" max="13103" width="3.28515625" style="252" customWidth="1"/>
    <col min="13104" max="13107" width="2" style="252" customWidth="1"/>
    <col min="13108" max="13108" width="1.28515625" style="252" customWidth="1"/>
    <col min="13109" max="13109" width="1.5703125" style="252" customWidth="1"/>
    <col min="13110" max="13110" width="1.7109375" style="252" customWidth="1"/>
    <col min="13111" max="13111" width="2.140625" style="252" customWidth="1"/>
    <col min="13112" max="13112" width="2" style="252" customWidth="1"/>
    <col min="13113" max="13113" width="2.28515625" style="252" customWidth="1"/>
    <col min="13114" max="13114" width="2.140625" style="252" customWidth="1"/>
    <col min="13115" max="13312" width="9.140625" style="252"/>
    <col min="13313" max="13313" width="0.5703125" style="252" customWidth="1"/>
    <col min="13314" max="13315" width="2.42578125" style="252" customWidth="1"/>
    <col min="13316" max="13316" width="2" style="252" customWidth="1"/>
    <col min="13317" max="13317" width="2.42578125" style="252" customWidth="1"/>
    <col min="13318" max="13318" width="2.5703125" style="252" customWidth="1"/>
    <col min="13319" max="13320" width="2.42578125" style="252" customWidth="1"/>
    <col min="13321" max="13321" width="1.7109375" style="252" customWidth="1"/>
    <col min="13322" max="13322" width="2.42578125" style="252" customWidth="1"/>
    <col min="13323" max="13324" width="2.5703125" style="252" customWidth="1"/>
    <col min="13325" max="13325" width="1.5703125" style="252" customWidth="1"/>
    <col min="13326" max="13328" width="2.42578125" style="252" customWidth="1"/>
    <col min="13329" max="13329" width="2" style="252" customWidth="1"/>
    <col min="13330" max="13330" width="2.5703125" style="252" customWidth="1"/>
    <col min="13331" max="13331" width="2.42578125" style="252" customWidth="1"/>
    <col min="13332" max="13332" width="2.5703125" style="252" customWidth="1"/>
    <col min="13333" max="13333" width="2.140625" style="252" customWidth="1"/>
    <col min="13334" max="13335" width="2.42578125" style="252" customWidth="1"/>
    <col min="13336" max="13337" width="2.5703125" style="252" customWidth="1"/>
    <col min="13338" max="13338" width="1.85546875" style="252" customWidth="1"/>
    <col min="13339" max="13339" width="2.42578125" style="252" customWidth="1"/>
    <col min="13340" max="13340" width="2.85546875" style="252" customWidth="1"/>
    <col min="13341" max="13341" width="2.42578125" style="252" customWidth="1"/>
    <col min="13342" max="13342" width="2.140625" style="252" customWidth="1"/>
    <col min="13343" max="13343" width="2.5703125" style="252" customWidth="1"/>
    <col min="13344" max="13344" width="2.42578125" style="252" customWidth="1"/>
    <col min="13345" max="13345" width="2.5703125" style="252" customWidth="1"/>
    <col min="13346" max="13346" width="2" style="252" customWidth="1"/>
    <col min="13347" max="13347" width="1.85546875" style="252" customWidth="1"/>
    <col min="13348" max="13349" width="2.42578125" style="252" customWidth="1"/>
    <col min="13350" max="13350" width="2.5703125" style="252" customWidth="1"/>
    <col min="13351" max="13351" width="2" style="252" customWidth="1"/>
    <col min="13352" max="13352" width="4" style="252" customWidth="1"/>
    <col min="13353" max="13353" width="2.140625" style="252" customWidth="1"/>
    <col min="13354" max="13354" width="2.42578125" style="252" customWidth="1"/>
    <col min="13355" max="13355" width="2.28515625" style="252" customWidth="1"/>
    <col min="13356" max="13356" width="2.85546875" style="252" customWidth="1"/>
    <col min="13357" max="13357" width="2" style="252" customWidth="1"/>
    <col min="13358" max="13358" width="2.5703125" style="252" customWidth="1"/>
    <col min="13359" max="13359" width="3.28515625" style="252" customWidth="1"/>
    <col min="13360" max="13363" width="2" style="252" customWidth="1"/>
    <col min="13364" max="13364" width="1.28515625" style="252" customWidth="1"/>
    <col min="13365" max="13365" width="1.5703125" style="252" customWidth="1"/>
    <col min="13366" max="13366" width="1.7109375" style="252" customWidth="1"/>
    <col min="13367" max="13367" width="2.140625" style="252" customWidth="1"/>
    <col min="13368" max="13368" width="2" style="252" customWidth="1"/>
    <col min="13369" max="13369" width="2.28515625" style="252" customWidth="1"/>
    <col min="13370" max="13370" width="2.140625" style="252" customWidth="1"/>
    <col min="13371" max="13568" width="9.140625" style="252"/>
    <col min="13569" max="13569" width="0.5703125" style="252" customWidth="1"/>
    <col min="13570" max="13571" width="2.42578125" style="252" customWidth="1"/>
    <col min="13572" max="13572" width="2" style="252" customWidth="1"/>
    <col min="13573" max="13573" width="2.42578125" style="252" customWidth="1"/>
    <col min="13574" max="13574" width="2.5703125" style="252" customWidth="1"/>
    <col min="13575" max="13576" width="2.42578125" style="252" customWidth="1"/>
    <col min="13577" max="13577" width="1.7109375" style="252" customWidth="1"/>
    <col min="13578" max="13578" width="2.42578125" style="252" customWidth="1"/>
    <col min="13579" max="13580" width="2.5703125" style="252" customWidth="1"/>
    <col min="13581" max="13581" width="1.5703125" style="252" customWidth="1"/>
    <col min="13582" max="13584" width="2.42578125" style="252" customWidth="1"/>
    <col min="13585" max="13585" width="2" style="252" customWidth="1"/>
    <col min="13586" max="13586" width="2.5703125" style="252" customWidth="1"/>
    <col min="13587" max="13587" width="2.42578125" style="252" customWidth="1"/>
    <col min="13588" max="13588" width="2.5703125" style="252" customWidth="1"/>
    <col min="13589" max="13589" width="2.140625" style="252" customWidth="1"/>
    <col min="13590" max="13591" width="2.42578125" style="252" customWidth="1"/>
    <col min="13592" max="13593" width="2.5703125" style="252" customWidth="1"/>
    <col min="13594" max="13594" width="1.85546875" style="252" customWidth="1"/>
    <col min="13595" max="13595" width="2.42578125" style="252" customWidth="1"/>
    <col min="13596" max="13596" width="2.85546875" style="252" customWidth="1"/>
    <col min="13597" max="13597" width="2.42578125" style="252" customWidth="1"/>
    <col min="13598" max="13598" width="2.140625" style="252" customWidth="1"/>
    <col min="13599" max="13599" width="2.5703125" style="252" customWidth="1"/>
    <col min="13600" max="13600" width="2.42578125" style="252" customWidth="1"/>
    <col min="13601" max="13601" width="2.5703125" style="252" customWidth="1"/>
    <col min="13602" max="13602" width="2" style="252" customWidth="1"/>
    <col min="13603" max="13603" width="1.85546875" style="252" customWidth="1"/>
    <col min="13604" max="13605" width="2.42578125" style="252" customWidth="1"/>
    <col min="13606" max="13606" width="2.5703125" style="252" customWidth="1"/>
    <col min="13607" max="13607" width="2" style="252" customWidth="1"/>
    <col min="13608" max="13608" width="4" style="252" customWidth="1"/>
    <col min="13609" max="13609" width="2.140625" style="252" customWidth="1"/>
    <col min="13610" max="13610" width="2.42578125" style="252" customWidth="1"/>
    <col min="13611" max="13611" width="2.28515625" style="252" customWidth="1"/>
    <col min="13612" max="13612" width="2.85546875" style="252" customWidth="1"/>
    <col min="13613" max="13613" width="2" style="252" customWidth="1"/>
    <col min="13614" max="13614" width="2.5703125" style="252" customWidth="1"/>
    <col min="13615" max="13615" width="3.28515625" style="252" customWidth="1"/>
    <col min="13616" max="13619" width="2" style="252" customWidth="1"/>
    <col min="13620" max="13620" width="1.28515625" style="252" customWidth="1"/>
    <col min="13621" max="13621" width="1.5703125" style="252" customWidth="1"/>
    <col min="13622" max="13622" width="1.7109375" style="252" customWidth="1"/>
    <col min="13623" max="13623" width="2.140625" style="252" customWidth="1"/>
    <col min="13624" max="13624" width="2" style="252" customWidth="1"/>
    <col min="13625" max="13625" width="2.28515625" style="252" customWidth="1"/>
    <col min="13626" max="13626" width="2.140625" style="252" customWidth="1"/>
    <col min="13627" max="13824" width="9.140625" style="252"/>
    <col min="13825" max="13825" width="0.5703125" style="252" customWidth="1"/>
    <col min="13826" max="13827" width="2.42578125" style="252" customWidth="1"/>
    <col min="13828" max="13828" width="2" style="252" customWidth="1"/>
    <col min="13829" max="13829" width="2.42578125" style="252" customWidth="1"/>
    <col min="13830" max="13830" width="2.5703125" style="252" customWidth="1"/>
    <col min="13831" max="13832" width="2.42578125" style="252" customWidth="1"/>
    <col min="13833" max="13833" width="1.7109375" style="252" customWidth="1"/>
    <col min="13834" max="13834" width="2.42578125" style="252" customWidth="1"/>
    <col min="13835" max="13836" width="2.5703125" style="252" customWidth="1"/>
    <col min="13837" max="13837" width="1.5703125" style="252" customWidth="1"/>
    <col min="13838" max="13840" width="2.42578125" style="252" customWidth="1"/>
    <col min="13841" max="13841" width="2" style="252" customWidth="1"/>
    <col min="13842" max="13842" width="2.5703125" style="252" customWidth="1"/>
    <col min="13843" max="13843" width="2.42578125" style="252" customWidth="1"/>
    <col min="13844" max="13844" width="2.5703125" style="252" customWidth="1"/>
    <col min="13845" max="13845" width="2.140625" style="252" customWidth="1"/>
    <col min="13846" max="13847" width="2.42578125" style="252" customWidth="1"/>
    <col min="13848" max="13849" width="2.5703125" style="252" customWidth="1"/>
    <col min="13850" max="13850" width="1.85546875" style="252" customWidth="1"/>
    <col min="13851" max="13851" width="2.42578125" style="252" customWidth="1"/>
    <col min="13852" max="13852" width="2.85546875" style="252" customWidth="1"/>
    <col min="13853" max="13853" width="2.42578125" style="252" customWidth="1"/>
    <col min="13854" max="13854" width="2.140625" style="252" customWidth="1"/>
    <col min="13855" max="13855" width="2.5703125" style="252" customWidth="1"/>
    <col min="13856" max="13856" width="2.42578125" style="252" customWidth="1"/>
    <col min="13857" max="13857" width="2.5703125" style="252" customWidth="1"/>
    <col min="13858" max="13858" width="2" style="252" customWidth="1"/>
    <col min="13859" max="13859" width="1.85546875" style="252" customWidth="1"/>
    <col min="13860" max="13861" width="2.42578125" style="252" customWidth="1"/>
    <col min="13862" max="13862" width="2.5703125" style="252" customWidth="1"/>
    <col min="13863" max="13863" width="2" style="252" customWidth="1"/>
    <col min="13864" max="13864" width="4" style="252" customWidth="1"/>
    <col min="13865" max="13865" width="2.140625" style="252" customWidth="1"/>
    <col min="13866" max="13866" width="2.42578125" style="252" customWidth="1"/>
    <col min="13867" max="13867" width="2.28515625" style="252" customWidth="1"/>
    <col min="13868" max="13868" width="2.85546875" style="252" customWidth="1"/>
    <col min="13869" max="13869" width="2" style="252" customWidth="1"/>
    <col min="13870" max="13870" width="2.5703125" style="252" customWidth="1"/>
    <col min="13871" max="13871" width="3.28515625" style="252" customWidth="1"/>
    <col min="13872" max="13875" width="2" style="252" customWidth="1"/>
    <col min="13876" max="13876" width="1.28515625" style="252" customWidth="1"/>
    <col min="13877" max="13877" width="1.5703125" style="252" customWidth="1"/>
    <col min="13878" max="13878" width="1.7109375" style="252" customWidth="1"/>
    <col min="13879" max="13879" width="2.140625" style="252" customWidth="1"/>
    <col min="13880" max="13880" width="2" style="252" customWidth="1"/>
    <col min="13881" max="13881" width="2.28515625" style="252" customWidth="1"/>
    <col min="13882" max="13882" width="2.140625" style="252" customWidth="1"/>
    <col min="13883" max="14080" width="9.140625" style="252"/>
    <col min="14081" max="14081" width="0.5703125" style="252" customWidth="1"/>
    <col min="14082" max="14083" width="2.42578125" style="252" customWidth="1"/>
    <col min="14084" max="14084" width="2" style="252" customWidth="1"/>
    <col min="14085" max="14085" width="2.42578125" style="252" customWidth="1"/>
    <col min="14086" max="14086" width="2.5703125" style="252" customWidth="1"/>
    <col min="14087" max="14088" width="2.42578125" style="252" customWidth="1"/>
    <col min="14089" max="14089" width="1.7109375" style="252" customWidth="1"/>
    <col min="14090" max="14090" width="2.42578125" style="252" customWidth="1"/>
    <col min="14091" max="14092" width="2.5703125" style="252" customWidth="1"/>
    <col min="14093" max="14093" width="1.5703125" style="252" customWidth="1"/>
    <col min="14094" max="14096" width="2.42578125" style="252" customWidth="1"/>
    <col min="14097" max="14097" width="2" style="252" customWidth="1"/>
    <col min="14098" max="14098" width="2.5703125" style="252" customWidth="1"/>
    <col min="14099" max="14099" width="2.42578125" style="252" customWidth="1"/>
    <col min="14100" max="14100" width="2.5703125" style="252" customWidth="1"/>
    <col min="14101" max="14101" width="2.140625" style="252" customWidth="1"/>
    <col min="14102" max="14103" width="2.42578125" style="252" customWidth="1"/>
    <col min="14104" max="14105" width="2.5703125" style="252" customWidth="1"/>
    <col min="14106" max="14106" width="1.85546875" style="252" customWidth="1"/>
    <col min="14107" max="14107" width="2.42578125" style="252" customWidth="1"/>
    <col min="14108" max="14108" width="2.85546875" style="252" customWidth="1"/>
    <col min="14109" max="14109" width="2.42578125" style="252" customWidth="1"/>
    <col min="14110" max="14110" width="2.140625" style="252" customWidth="1"/>
    <col min="14111" max="14111" width="2.5703125" style="252" customWidth="1"/>
    <col min="14112" max="14112" width="2.42578125" style="252" customWidth="1"/>
    <col min="14113" max="14113" width="2.5703125" style="252" customWidth="1"/>
    <col min="14114" max="14114" width="2" style="252" customWidth="1"/>
    <col min="14115" max="14115" width="1.85546875" style="252" customWidth="1"/>
    <col min="14116" max="14117" width="2.42578125" style="252" customWidth="1"/>
    <col min="14118" max="14118" width="2.5703125" style="252" customWidth="1"/>
    <col min="14119" max="14119" width="2" style="252" customWidth="1"/>
    <col min="14120" max="14120" width="4" style="252" customWidth="1"/>
    <col min="14121" max="14121" width="2.140625" style="252" customWidth="1"/>
    <col min="14122" max="14122" width="2.42578125" style="252" customWidth="1"/>
    <col min="14123" max="14123" width="2.28515625" style="252" customWidth="1"/>
    <col min="14124" max="14124" width="2.85546875" style="252" customWidth="1"/>
    <col min="14125" max="14125" width="2" style="252" customWidth="1"/>
    <col min="14126" max="14126" width="2.5703125" style="252" customWidth="1"/>
    <col min="14127" max="14127" width="3.28515625" style="252" customWidth="1"/>
    <col min="14128" max="14131" width="2" style="252" customWidth="1"/>
    <col min="14132" max="14132" width="1.28515625" style="252" customWidth="1"/>
    <col min="14133" max="14133" width="1.5703125" style="252" customWidth="1"/>
    <col min="14134" max="14134" width="1.7109375" style="252" customWidth="1"/>
    <col min="14135" max="14135" width="2.140625" style="252" customWidth="1"/>
    <col min="14136" max="14136" width="2" style="252" customWidth="1"/>
    <col min="14137" max="14137" width="2.28515625" style="252" customWidth="1"/>
    <col min="14138" max="14138" width="2.140625" style="252" customWidth="1"/>
    <col min="14139" max="14336" width="9.140625" style="252"/>
    <col min="14337" max="14337" width="0.5703125" style="252" customWidth="1"/>
    <col min="14338" max="14339" width="2.42578125" style="252" customWidth="1"/>
    <col min="14340" max="14340" width="2" style="252" customWidth="1"/>
    <col min="14341" max="14341" width="2.42578125" style="252" customWidth="1"/>
    <col min="14342" max="14342" width="2.5703125" style="252" customWidth="1"/>
    <col min="14343" max="14344" width="2.42578125" style="252" customWidth="1"/>
    <col min="14345" max="14345" width="1.7109375" style="252" customWidth="1"/>
    <col min="14346" max="14346" width="2.42578125" style="252" customWidth="1"/>
    <col min="14347" max="14348" width="2.5703125" style="252" customWidth="1"/>
    <col min="14349" max="14349" width="1.5703125" style="252" customWidth="1"/>
    <col min="14350" max="14352" width="2.42578125" style="252" customWidth="1"/>
    <col min="14353" max="14353" width="2" style="252" customWidth="1"/>
    <col min="14354" max="14354" width="2.5703125" style="252" customWidth="1"/>
    <col min="14355" max="14355" width="2.42578125" style="252" customWidth="1"/>
    <col min="14356" max="14356" width="2.5703125" style="252" customWidth="1"/>
    <col min="14357" max="14357" width="2.140625" style="252" customWidth="1"/>
    <col min="14358" max="14359" width="2.42578125" style="252" customWidth="1"/>
    <col min="14360" max="14361" width="2.5703125" style="252" customWidth="1"/>
    <col min="14362" max="14362" width="1.85546875" style="252" customWidth="1"/>
    <col min="14363" max="14363" width="2.42578125" style="252" customWidth="1"/>
    <col min="14364" max="14364" width="2.85546875" style="252" customWidth="1"/>
    <col min="14365" max="14365" width="2.42578125" style="252" customWidth="1"/>
    <col min="14366" max="14366" width="2.140625" style="252" customWidth="1"/>
    <col min="14367" max="14367" width="2.5703125" style="252" customWidth="1"/>
    <col min="14368" max="14368" width="2.42578125" style="252" customWidth="1"/>
    <col min="14369" max="14369" width="2.5703125" style="252" customWidth="1"/>
    <col min="14370" max="14370" width="2" style="252" customWidth="1"/>
    <col min="14371" max="14371" width="1.85546875" style="252" customWidth="1"/>
    <col min="14372" max="14373" width="2.42578125" style="252" customWidth="1"/>
    <col min="14374" max="14374" width="2.5703125" style="252" customWidth="1"/>
    <col min="14375" max="14375" width="2" style="252" customWidth="1"/>
    <col min="14376" max="14376" width="4" style="252" customWidth="1"/>
    <col min="14377" max="14377" width="2.140625" style="252" customWidth="1"/>
    <col min="14378" max="14378" width="2.42578125" style="252" customWidth="1"/>
    <col min="14379" max="14379" width="2.28515625" style="252" customWidth="1"/>
    <col min="14380" max="14380" width="2.85546875" style="252" customWidth="1"/>
    <col min="14381" max="14381" width="2" style="252" customWidth="1"/>
    <col min="14382" max="14382" width="2.5703125" style="252" customWidth="1"/>
    <col min="14383" max="14383" width="3.28515625" style="252" customWidth="1"/>
    <col min="14384" max="14387" width="2" style="252" customWidth="1"/>
    <col min="14388" max="14388" width="1.28515625" style="252" customWidth="1"/>
    <col min="14389" max="14389" width="1.5703125" style="252" customWidth="1"/>
    <col min="14390" max="14390" width="1.7109375" style="252" customWidth="1"/>
    <col min="14391" max="14391" width="2.140625" style="252" customWidth="1"/>
    <col min="14392" max="14392" width="2" style="252" customWidth="1"/>
    <col min="14393" max="14393" width="2.28515625" style="252" customWidth="1"/>
    <col min="14394" max="14394" width="2.140625" style="252" customWidth="1"/>
    <col min="14395" max="14592" width="9.140625" style="252"/>
    <col min="14593" max="14593" width="0.5703125" style="252" customWidth="1"/>
    <col min="14594" max="14595" width="2.42578125" style="252" customWidth="1"/>
    <col min="14596" max="14596" width="2" style="252" customWidth="1"/>
    <col min="14597" max="14597" width="2.42578125" style="252" customWidth="1"/>
    <col min="14598" max="14598" width="2.5703125" style="252" customWidth="1"/>
    <col min="14599" max="14600" width="2.42578125" style="252" customWidth="1"/>
    <col min="14601" max="14601" width="1.7109375" style="252" customWidth="1"/>
    <col min="14602" max="14602" width="2.42578125" style="252" customWidth="1"/>
    <col min="14603" max="14604" width="2.5703125" style="252" customWidth="1"/>
    <col min="14605" max="14605" width="1.5703125" style="252" customWidth="1"/>
    <col min="14606" max="14608" width="2.42578125" style="252" customWidth="1"/>
    <col min="14609" max="14609" width="2" style="252" customWidth="1"/>
    <col min="14610" max="14610" width="2.5703125" style="252" customWidth="1"/>
    <col min="14611" max="14611" width="2.42578125" style="252" customWidth="1"/>
    <col min="14612" max="14612" width="2.5703125" style="252" customWidth="1"/>
    <col min="14613" max="14613" width="2.140625" style="252" customWidth="1"/>
    <col min="14614" max="14615" width="2.42578125" style="252" customWidth="1"/>
    <col min="14616" max="14617" width="2.5703125" style="252" customWidth="1"/>
    <col min="14618" max="14618" width="1.85546875" style="252" customWidth="1"/>
    <col min="14619" max="14619" width="2.42578125" style="252" customWidth="1"/>
    <col min="14620" max="14620" width="2.85546875" style="252" customWidth="1"/>
    <col min="14621" max="14621" width="2.42578125" style="252" customWidth="1"/>
    <col min="14622" max="14622" width="2.140625" style="252" customWidth="1"/>
    <col min="14623" max="14623" width="2.5703125" style="252" customWidth="1"/>
    <col min="14624" max="14624" width="2.42578125" style="252" customWidth="1"/>
    <col min="14625" max="14625" width="2.5703125" style="252" customWidth="1"/>
    <col min="14626" max="14626" width="2" style="252" customWidth="1"/>
    <col min="14627" max="14627" width="1.85546875" style="252" customWidth="1"/>
    <col min="14628" max="14629" width="2.42578125" style="252" customWidth="1"/>
    <col min="14630" max="14630" width="2.5703125" style="252" customWidth="1"/>
    <col min="14631" max="14631" width="2" style="252" customWidth="1"/>
    <col min="14632" max="14632" width="4" style="252" customWidth="1"/>
    <col min="14633" max="14633" width="2.140625" style="252" customWidth="1"/>
    <col min="14634" max="14634" width="2.42578125" style="252" customWidth="1"/>
    <col min="14635" max="14635" width="2.28515625" style="252" customWidth="1"/>
    <col min="14636" max="14636" width="2.85546875" style="252" customWidth="1"/>
    <col min="14637" max="14637" width="2" style="252" customWidth="1"/>
    <col min="14638" max="14638" width="2.5703125" style="252" customWidth="1"/>
    <col min="14639" max="14639" width="3.28515625" style="252" customWidth="1"/>
    <col min="14640" max="14643" width="2" style="252" customWidth="1"/>
    <col min="14644" max="14644" width="1.28515625" style="252" customWidth="1"/>
    <col min="14645" max="14645" width="1.5703125" style="252" customWidth="1"/>
    <col min="14646" max="14646" width="1.7109375" style="252" customWidth="1"/>
    <col min="14647" max="14647" width="2.140625" style="252" customWidth="1"/>
    <col min="14648" max="14648" width="2" style="252" customWidth="1"/>
    <col min="14649" max="14649" width="2.28515625" style="252" customWidth="1"/>
    <col min="14650" max="14650" width="2.140625" style="252" customWidth="1"/>
    <col min="14651" max="14848" width="9.140625" style="252"/>
    <col min="14849" max="14849" width="0.5703125" style="252" customWidth="1"/>
    <col min="14850" max="14851" width="2.42578125" style="252" customWidth="1"/>
    <col min="14852" max="14852" width="2" style="252" customWidth="1"/>
    <col min="14853" max="14853" width="2.42578125" style="252" customWidth="1"/>
    <col min="14854" max="14854" width="2.5703125" style="252" customWidth="1"/>
    <col min="14855" max="14856" width="2.42578125" style="252" customWidth="1"/>
    <col min="14857" max="14857" width="1.7109375" style="252" customWidth="1"/>
    <col min="14858" max="14858" width="2.42578125" style="252" customWidth="1"/>
    <col min="14859" max="14860" width="2.5703125" style="252" customWidth="1"/>
    <col min="14861" max="14861" width="1.5703125" style="252" customWidth="1"/>
    <col min="14862" max="14864" width="2.42578125" style="252" customWidth="1"/>
    <col min="14865" max="14865" width="2" style="252" customWidth="1"/>
    <col min="14866" max="14866" width="2.5703125" style="252" customWidth="1"/>
    <col min="14867" max="14867" width="2.42578125" style="252" customWidth="1"/>
    <col min="14868" max="14868" width="2.5703125" style="252" customWidth="1"/>
    <col min="14869" max="14869" width="2.140625" style="252" customWidth="1"/>
    <col min="14870" max="14871" width="2.42578125" style="252" customWidth="1"/>
    <col min="14872" max="14873" width="2.5703125" style="252" customWidth="1"/>
    <col min="14874" max="14874" width="1.85546875" style="252" customWidth="1"/>
    <col min="14875" max="14875" width="2.42578125" style="252" customWidth="1"/>
    <col min="14876" max="14876" width="2.85546875" style="252" customWidth="1"/>
    <col min="14877" max="14877" width="2.42578125" style="252" customWidth="1"/>
    <col min="14878" max="14878" width="2.140625" style="252" customWidth="1"/>
    <col min="14879" max="14879" width="2.5703125" style="252" customWidth="1"/>
    <col min="14880" max="14880" width="2.42578125" style="252" customWidth="1"/>
    <col min="14881" max="14881" width="2.5703125" style="252" customWidth="1"/>
    <col min="14882" max="14882" width="2" style="252" customWidth="1"/>
    <col min="14883" max="14883" width="1.85546875" style="252" customWidth="1"/>
    <col min="14884" max="14885" width="2.42578125" style="252" customWidth="1"/>
    <col min="14886" max="14886" width="2.5703125" style="252" customWidth="1"/>
    <col min="14887" max="14887" width="2" style="252" customWidth="1"/>
    <col min="14888" max="14888" width="4" style="252" customWidth="1"/>
    <col min="14889" max="14889" width="2.140625" style="252" customWidth="1"/>
    <col min="14890" max="14890" width="2.42578125" style="252" customWidth="1"/>
    <col min="14891" max="14891" width="2.28515625" style="252" customWidth="1"/>
    <col min="14892" max="14892" width="2.85546875" style="252" customWidth="1"/>
    <col min="14893" max="14893" width="2" style="252" customWidth="1"/>
    <col min="14894" max="14894" width="2.5703125" style="252" customWidth="1"/>
    <col min="14895" max="14895" width="3.28515625" style="252" customWidth="1"/>
    <col min="14896" max="14899" width="2" style="252" customWidth="1"/>
    <col min="14900" max="14900" width="1.28515625" style="252" customWidth="1"/>
    <col min="14901" max="14901" width="1.5703125" style="252" customWidth="1"/>
    <col min="14902" max="14902" width="1.7109375" style="252" customWidth="1"/>
    <col min="14903" max="14903" width="2.140625" style="252" customWidth="1"/>
    <col min="14904" max="14904" width="2" style="252" customWidth="1"/>
    <col min="14905" max="14905" width="2.28515625" style="252" customWidth="1"/>
    <col min="14906" max="14906" width="2.140625" style="252" customWidth="1"/>
    <col min="14907" max="15104" width="9.140625" style="252"/>
    <col min="15105" max="15105" width="0.5703125" style="252" customWidth="1"/>
    <col min="15106" max="15107" width="2.42578125" style="252" customWidth="1"/>
    <col min="15108" max="15108" width="2" style="252" customWidth="1"/>
    <col min="15109" max="15109" width="2.42578125" style="252" customWidth="1"/>
    <col min="15110" max="15110" width="2.5703125" style="252" customWidth="1"/>
    <col min="15111" max="15112" width="2.42578125" style="252" customWidth="1"/>
    <col min="15113" max="15113" width="1.7109375" style="252" customWidth="1"/>
    <col min="15114" max="15114" width="2.42578125" style="252" customWidth="1"/>
    <col min="15115" max="15116" width="2.5703125" style="252" customWidth="1"/>
    <col min="15117" max="15117" width="1.5703125" style="252" customWidth="1"/>
    <col min="15118" max="15120" width="2.42578125" style="252" customWidth="1"/>
    <col min="15121" max="15121" width="2" style="252" customWidth="1"/>
    <col min="15122" max="15122" width="2.5703125" style="252" customWidth="1"/>
    <col min="15123" max="15123" width="2.42578125" style="252" customWidth="1"/>
    <col min="15124" max="15124" width="2.5703125" style="252" customWidth="1"/>
    <col min="15125" max="15125" width="2.140625" style="252" customWidth="1"/>
    <col min="15126" max="15127" width="2.42578125" style="252" customWidth="1"/>
    <col min="15128" max="15129" width="2.5703125" style="252" customWidth="1"/>
    <col min="15130" max="15130" width="1.85546875" style="252" customWidth="1"/>
    <col min="15131" max="15131" width="2.42578125" style="252" customWidth="1"/>
    <col min="15132" max="15132" width="2.85546875" style="252" customWidth="1"/>
    <col min="15133" max="15133" width="2.42578125" style="252" customWidth="1"/>
    <col min="15134" max="15134" width="2.140625" style="252" customWidth="1"/>
    <col min="15135" max="15135" width="2.5703125" style="252" customWidth="1"/>
    <col min="15136" max="15136" width="2.42578125" style="252" customWidth="1"/>
    <col min="15137" max="15137" width="2.5703125" style="252" customWidth="1"/>
    <col min="15138" max="15138" width="2" style="252" customWidth="1"/>
    <col min="15139" max="15139" width="1.85546875" style="252" customWidth="1"/>
    <col min="15140" max="15141" width="2.42578125" style="252" customWidth="1"/>
    <col min="15142" max="15142" width="2.5703125" style="252" customWidth="1"/>
    <col min="15143" max="15143" width="2" style="252" customWidth="1"/>
    <col min="15144" max="15144" width="4" style="252" customWidth="1"/>
    <col min="15145" max="15145" width="2.140625" style="252" customWidth="1"/>
    <col min="15146" max="15146" width="2.42578125" style="252" customWidth="1"/>
    <col min="15147" max="15147" width="2.28515625" style="252" customWidth="1"/>
    <col min="15148" max="15148" width="2.85546875" style="252" customWidth="1"/>
    <col min="15149" max="15149" width="2" style="252" customWidth="1"/>
    <col min="15150" max="15150" width="2.5703125" style="252" customWidth="1"/>
    <col min="15151" max="15151" width="3.28515625" style="252" customWidth="1"/>
    <col min="15152" max="15155" width="2" style="252" customWidth="1"/>
    <col min="15156" max="15156" width="1.28515625" style="252" customWidth="1"/>
    <col min="15157" max="15157" width="1.5703125" style="252" customWidth="1"/>
    <col min="15158" max="15158" width="1.7109375" style="252" customWidth="1"/>
    <col min="15159" max="15159" width="2.140625" style="252" customWidth="1"/>
    <col min="15160" max="15160" width="2" style="252" customWidth="1"/>
    <col min="15161" max="15161" width="2.28515625" style="252" customWidth="1"/>
    <col min="15162" max="15162" width="2.140625" style="252" customWidth="1"/>
    <col min="15163" max="15360" width="9.140625" style="252"/>
    <col min="15361" max="15361" width="0.5703125" style="252" customWidth="1"/>
    <col min="15362" max="15363" width="2.42578125" style="252" customWidth="1"/>
    <col min="15364" max="15364" width="2" style="252" customWidth="1"/>
    <col min="15365" max="15365" width="2.42578125" style="252" customWidth="1"/>
    <col min="15366" max="15366" width="2.5703125" style="252" customWidth="1"/>
    <col min="15367" max="15368" width="2.42578125" style="252" customWidth="1"/>
    <col min="15369" max="15369" width="1.7109375" style="252" customWidth="1"/>
    <col min="15370" max="15370" width="2.42578125" style="252" customWidth="1"/>
    <col min="15371" max="15372" width="2.5703125" style="252" customWidth="1"/>
    <col min="15373" max="15373" width="1.5703125" style="252" customWidth="1"/>
    <col min="15374" max="15376" width="2.42578125" style="252" customWidth="1"/>
    <col min="15377" max="15377" width="2" style="252" customWidth="1"/>
    <col min="15378" max="15378" width="2.5703125" style="252" customWidth="1"/>
    <col min="15379" max="15379" width="2.42578125" style="252" customWidth="1"/>
    <col min="15380" max="15380" width="2.5703125" style="252" customWidth="1"/>
    <col min="15381" max="15381" width="2.140625" style="252" customWidth="1"/>
    <col min="15382" max="15383" width="2.42578125" style="252" customWidth="1"/>
    <col min="15384" max="15385" width="2.5703125" style="252" customWidth="1"/>
    <col min="15386" max="15386" width="1.85546875" style="252" customWidth="1"/>
    <col min="15387" max="15387" width="2.42578125" style="252" customWidth="1"/>
    <col min="15388" max="15388" width="2.85546875" style="252" customWidth="1"/>
    <col min="15389" max="15389" width="2.42578125" style="252" customWidth="1"/>
    <col min="15390" max="15390" width="2.140625" style="252" customWidth="1"/>
    <col min="15391" max="15391" width="2.5703125" style="252" customWidth="1"/>
    <col min="15392" max="15392" width="2.42578125" style="252" customWidth="1"/>
    <col min="15393" max="15393" width="2.5703125" style="252" customWidth="1"/>
    <col min="15394" max="15394" width="2" style="252" customWidth="1"/>
    <col min="15395" max="15395" width="1.85546875" style="252" customWidth="1"/>
    <col min="15396" max="15397" width="2.42578125" style="252" customWidth="1"/>
    <col min="15398" max="15398" width="2.5703125" style="252" customWidth="1"/>
    <col min="15399" max="15399" width="2" style="252" customWidth="1"/>
    <col min="15400" max="15400" width="4" style="252" customWidth="1"/>
    <col min="15401" max="15401" width="2.140625" style="252" customWidth="1"/>
    <col min="15402" max="15402" width="2.42578125" style="252" customWidth="1"/>
    <col min="15403" max="15403" width="2.28515625" style="252" customWidth="1"/>
    <col min="15404" max="15404" width="2.85546875" style="252" customWidth="1"/>
    <col min="15405" max="15405" width="2" style="252" customWidth="1"/>
    <col min="15406" max="15406" width="2.5703125" style="252" customWidth="1"/>
    <col min="15407" max="15407" width="3.28515625" style="252" customWidth="1"/>
    <col min="15408" max="15411" width="2" style="252" customWidth="1"/>
    <col min="15412" max="15412" width="1.28515625" style="252" customWidth="1"/>
    <col min="15413" max="15413" width="1.5703125" style="252" customWidth="1"/>
    <col min="15414" max="15414" width="1.7109375" style="252" customWidth="1"/>
    <col min="15415" max="15415" width="2.140625" style="252" customWidth="1"/>
    <col min="15416" max="15416" width="2" style="252" customWidth="1"/>
    <col min="15417" max="15417" width="2.28515625" style="252" customWidth="1"/>
    <col min="15418" max="15418" width="2.140625" style="252" customWidth="1"/>
    <col min="15419" max="15616" width="9.140625" style="252"/>
    <col min="15617" max="15617" width="0.5703125" style="252" customWidth="1"/>
    <col min="15618" max="15619" width="2.42578125" style="252" customWidth="1"/>
    <col min="15620" max="15620" width="2" style="252" customWidth="1"/>
    <col min="15621" max="15621" width="2.42578125" style="252" customWidth="1"/>
    <col min="15622" max="15622" width="2.5703125" style="252" customWidth="1"/>
    <col min="15623" max="15624" width="2.42578125" style="252" customWidth="1"/>
    <col min="15625" max="15625" width="1.7109375" style="252" customWidth="1"/>
    <col min="15626" max="15626" width="2.42578125" style="252" customWidth="1"/>
    <col min="15627" max="15628" width="2.5703125" style="252" customWidth="1"/>
    <col min="15629" max="15629" width="1.5703125" style="252" customWidth="1"/>
    <col min="15630" max="15632" width="2.42578125" style="252" customWidth="1"/>
    <col min="15633" max="15633" width="2" style="252" customWidth="1"/>
    <col min="15634" max="15634" width="2.5703125" style="252" customWidth="1"/>
    <col min="15635" max="15635" width="2.42578125" style="252" customWidth="1"/>
    <col min="15636" max="15636" width="2.5703125" style="252" customWidth="1"/>
    <col min="15637" max="15637" width="2.140625" style="252" customWidth="1"/>
    <col min="15638" max="15639" width="2.42578125" style="252" customWidth="1"/>
    <col min="15640" max="15641" width="2.5703125" style="252" customWidth="1"/>
    <col min="15642" max="15642" width="1.85546875" style="252" customWidth="1"/>
    <col min="15643" max="15643" width="2.42578125" style="252" customWidth="1"/>
    <col min="15644" max="15644" width="2.85546875" style="252" customWidth="1"/>
    <col min="15645" max="15645" width="2.42578125" style="252" customWidth="1"/>
    <col min="15646" max="15646" width="2.140625" style="252" customWidth="1"/>
    <col min="15647" max="15647" width="2.5703125" style="252" customWidth="1"/>
    <col min="15648" max="15648" width="2.42578125" style="252" customWidth="1"/>
    <col min="15649" max="15649" width="2.5703125" style="252" customWidth="1"/>
    <col min="15650" max="15650" width="2" style="252" customWidth="1"/>
    <col min="15651" max="15651" width="1.85546875" style="252" customWidth="1"/>
    <col min="15652" max="15653" width="2.42578125" style="252" customWidth="1"/>
    <col min="15654" max="15654" width="2.5703125" style="252" customWidth="1"/>
    <col min="15655" max="15655" width="2" style="252" customWidth="1"/>
    <col min="15656" max="15656" width="4" style="252" customWidth="1"/>
    <col min="15657" max="15657" width="2.140625" style="252" customWidth="1"/>
    <col min="15658" max="15658" width="2.42578125" style="252" customWidth="1"/>
    <col min="15659" max="15659" width="2.28515625" style="252" customWidth="1"/>
    <col min="15660" max="15660" width="2.85546875" style="252" customWidth="1"/>
    <col min="15661" max="15661" width="2" style="252" customWidth="1"/>
    <col min="15662" max="15662" width="2.5703125" style="252" customWidth="1"/>
    <col min="15663" max="15663" width="3.28515625" style="252" customWidth="1"/>
    <col min="15664" max="15667" width="2" style="252" customWidth="1"/>
    <col min="15668" max="15668" width="1.28515625" style="252" customWidth="1"/>
    <col min="15669" max="15669" width="1.5703125" style="252" customWidth="1"/>
    <col min="15670" max="15670" width="1.7109375" style="252" customWidth="1"/>
    <col min="15671" max="15671" width="2.140625" style="252" customWidth="1"/>
    <col min="15672" max="15672" width="2" style="252" customWidth="1"/>
    <col min="15673" max="15673" width="2.28515625" style="252" customWidth="1"/>
    <col min="15674" max="15674" width="2.140625" style="252" customWidth="1"/>
    <col min="15675" max="15872" width="9.140625" style="252"/>
    <col min="15873" max="15873" width="0.5703125" style="252" customWidth="1"/>
    <col min="15874" max="15875" width="2.42578125" style="252" customWidth="1"/>
    <col min="15876" max="15876" width="2" style="252" customWidth="1"/>
    <col min="15877" max="15877" width="2.42578125" style="252" customWidth="1"/>
    <col min="15878" max="15878" width="2.5703125" style="252" customWidth="1"/>
    <col min="15879" max="15880" width="2.42578125" style="252" customWidth="1"/>
    <col min="15881" max="15881" width="1.7109375" style="252" customWidth="1"/>
    <col min="15882" max="15882" width="2.42578125" style="252" customWidth="1"/>
    <col min="15883" max="15884" width="2.5703125" style="252" customWidth="1"/>
    <col min="15885" max="15885" width="1.5703125" style="252" customWidth="1"/>
    <col min="15886" max="15888" width="2.42578125" style="252" customWidth="1"/>
    <col min="15889" max="15889" width="2" style="252" customWidth="1"/>
    <col min="15890" max="15890" width="2.5703125" style="252" customWidth="1"/>
    <col min="15891" max="15891" width="2.42578125" style="252" customWidth="1"/>
    <col min="15892" max="15892" width="2.5703125" style="252" customWidth="1"/>
    <col min="15893" max="15893" width="2.140625" style="252" customWidth="1"/>
    <col min="15894" max="15895" width="2.42578125" style="252" customWidth="1"/>
    <col min="15896" max="15897" width="2.5703125" style="252" customWidth="1"/>
    <col min="15898" max="15898" width="1.85546875" style="252" customWidth="1"/>
    <col min="15899" max="15899" width="2.42578125" style="252" customWidth="1"/>
    <col min="15900" max="15900" width="2.85546875" style="252" customWidth="1"/>
    <col min="15901" max="15901" width="2.42578125" style="252" customWidth="1"/>
    <col min="15902" max="15902" width="2.140625" style="252" customWidth="1"/>
    <col min="15903" max="15903" width="2.5703125" style="252" customWidth="1"/>
    <col min="15904" max="15904" width="2.42578125" style="252" customWidth="1"/>
    <col min="15905" max="15905" width="2.5703125" style="252" customWidth="1"/>
    <col min="15906" max="15906" width="2" style="252" customWidth="1"/>
    <col min="15907" max="15907" width="1.85546875" style="252" customWidth="1"/>
    <col min="15908" max="15909" width="2.42578125" style="252" customWidth="1"/>
    <col min="15910" max="15910" width="2.5703125" style="252" customWidth="1"/>
    <col min="15911" max="15911" width="2" style="252" customWidth="1"/>
    <col min="15912" max="15912" width="4" style="252" customWidth="1"/>
    <col min="15913" max="15913" width="2.140625" style="252" customWidth="1"/>
    <col min="15914" max="15914" width="2.42578125" style="252" customWidth="1"/>
    <col min="15915" max="15915" width="2.28515625" style="252" customWidth="1"/>
    <col min="15916" max="15916" width="2.85546875" style="252" customWidth="1"/>
    <col min="15917" max="15917" width="2" style="252" customWidth="1"/>
    <col min="15918" max="15918" width="2.5703125" style="252" customWidth="1"/>
    <col min="15919" max="15919" width="3.28515625" style="252" customWidth="1"/>
    <col min="15920" max="15923" width="2" style="252" customWidth="1"/>
    <col min="15924" max="15924" width="1.28515625" style="252" customWidth="1"/>
    <col min="15925" max="15925" width="1.5703125" style="252" customWidth="1"/>
    <col min="15926" max="15926" width="1.7109375" style="252" customWidth="1"/>
    <col min="15927" max="15927" width="2.140625" style="252" customWidth="1"/>
    <col min="15928" max="15928" width="2" style="252" customWidth="1"/>
    <col min="15929" max="15929" width="2.28515625" style="252" customWidth="1"/>
    <col min="15930" max="15930" width="2.140625" style="252" customWidth="1"/>
    <col min="15931" max="16128" width="9.140625" style="252"/>
    <col min="16129" max="16129" width="0.5703125" style="252" customWidth="1"/>
    <col min="16130" max="16131" width="2.42578125" style="252" customWidth="1"/>
    <col min="16132" max="16132" width="2" style="252" customWidth="1"/>
    <col min="16133" max="16133" width="2.42578125" style="252" customWidth="1"/>
    <col min="16134" max="16134" width="2.5703125" style="252" customWidth="1"/>
    <col min="16135" max="16136" width="2.42578125" style="252" customWidth="1"/>
    <col min="16137" max="16137" width="1.7109375" style="252" customWidth="1"/>
    <col min="16138" max="16138" width="2.42578125" style="252" customWidth="1"/>
    <col min="16139" max="16140" width="2.5703125" style="252" customWidth="1"/>
    <col min="16141" max="16141" width="1.5703125" style="252" customWidth="1"/>
    <col min="16142" max="16144" width="2.42578125" style="252" customWidth="1"/>
    <col min="16145" max="16145" width="2" style="252" customWidth="1"/>
    <col min="16146" max="16146" width="2.5703125" style="252" customWidth="1"/>
    <col min="16147" max="16147" width="2.42578125" style="252" customWidth="1"/>
    <col min="16148" max="16148" width="2.5703125" style="252" customWidth="1"/>
    <col min="16149" max="16149" width="2.140625" style="252" customWidth="1"/>
    <col min="16150" max="16151" width="2.42578125" style="252" customWidth="1"/>
    <col min="16152" max="16153" width="2.5703125" style="252" customWidth="1"/>
    <col min="16154" max="16154" width="1.85546875" style="252" customWidth="1"/>
    <col min="16155" max="16155" width="2.42578125" style="252" customWidth="1"/>
    <col min="16156" max="16156" width="2.85546875" style="252" customWidth="1"/>
    <col min="16157" max="16157" width="2.42578125" style="252" customWidth="1"/>
    <col min="16158" max="16158" width="2.140625" style="252" customWidth="1"/>
    <col min="16159" max="16159" width="2.5703125" style="252" customWidth="1"/>
    <col min="16160" max="16160" width="2.42578125" style="252" customWidth="1"/>
    <col min="16161" max="16161" width="2.5703125" style="252" customWidth="1"/>
    <col min="16162" max="16162" width="2" style="252" customWidth="1"/>
    <col min="16163" max="16163" width="1.85546875" style="252" customWidth="1"/>
    <col min="16164" max="16165" width="2.42578125" style="252" customWidth="1"/>
    <col min="16166" max="16166" width="2.5703125" style="252" customWidth="1"/>
    <col min="16167" max="16167" width="2" style="252" customWidth="1"/>
    <col min="16168" max="16168" width="4" style="252" customWidth="1"/>
    <col min="16169" max="16169" width="2.140625" style="252" customWidth="1"/>
    <col min="16170" max="16170" width="2.42578125" style="252" customWidth="1"/>
    <col min="16171" max="16171" width="2.28515625" style="252" customWidth="1"/>
    <col min="16172" max="16172" width="2.85546875" style="252" customWidth="1"/>
    <col min="16173" max="16173" width="2" style="252" customWidth="1"/>
    <col min="16174" max="16174" width="2.5703125" style="252" customWidth="1"/>
    <col min="16175" max="16175" width="3.28515625" style="252" customWidth="1"/>
    <col min="16176" max="16179" width="2" style="252" customWidth="1"/>
    <col min="16180" max="16180" width="1.28515625" style="252" customWidth="1"/>
    <col min="16181" max="16181" width="1.5703125" style="252" customWidth="1"/>
    <col min="16182" max="16182" width="1.7109375" style="252" customWidth="1"/>
    <col min="16183" max="16183" width="2.140625" style="252" customWidth="1"/>
    <col min="16184" max="16184" width="2" style="252" customWidth="1"/>
    <col min="16185" max="16185" width="2.28515625" style="252" customWidth="1"/>
    <col min="16186" max="16186" width="2.140625" style="252" customWidth="1"/>
    <col min="16187" max="16384" width="9.140625" style="252"/>
  </cols>
  <sheetData>
    <row r="3" spans="2:58" ht="23.25" customHeight="1" x14ac:dyDescent="0.2">
      <c r="B3" s="512" t="s">
        <v>254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2"/>
      <c r="BE3" s="512"/>
      <c r="BF3" s="512"/>
    </row>
    <row r="4" spans="2:58" ht="18.75" x14ac:dyDescent="0.2">
      <c r="B4" s="512" t="s">
        <v>253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512"/>
      <c r="BF4" s="512"/>
    </row>
    <row r="5" spans="2:58" ht="18.75" x14ac:dyDescent="0.2"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</row>
    <row r="6" spans="2:58" ht="18.75" x14ac:dyDescent="0.2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512" t="s">
        <v>252</v>
      </c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</row>
    <row r="7" spans="2:58" ht="18.75" x14ac:dyDescent="0.2"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511" t="s">
        <v>251</v>
      </c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</row>
    <row r="8" spans="2:58" ht="18.75" x14ac:dyDescent="0.2"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514" t="s">
        <v>250</v>
      </c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  <c r="BE8" s="515"/>
      <c r="BF8" s="515"/>
    </row>
    <row r="9" spans="2:58" ht="18.75" x14ac:dyDescent="0.2"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513" t="s">
        <v>322</v>
      </c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</row>
    <row r="10" spans="2:58" ht="18.75" x14ac:dyDescent="0.2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</row>
    <row r="11" spans="2:58" ht="31.5" customHeight="1" x14ac:dyDescent="0.2">
      <c r="B11" s="512" t="s">
        <v>249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512"/>
      <c r="AS11" s="512"/>
      <c r="AT11" s="512"/>
      <c r="AU11" s="512"/>
      <c r="AV11" s="512"/>
      <c r="AW11" s="512"/>
      <c r="AX11" s="512"/>
      <c r="AY11" s="512"/>
      <c r="AZ11" s="512"/>
      <c r="BA11" s="512"/>
      <c r="BB11" s="512"/>
      <c r="BC11" s="512"/>
      <c r="BD11" s="512"/>
      <c r="BE11" s="512"/>
      <c r="BF11" s="512"/>
    </row>
    <row r="12" spans="2:58" ht="18.75" customHeight="1" x14ac:dyDescent="0.2">
      <c r="B12" s="511" t="s">
        <v>40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1"/>
      <c r="AV12" s="511"/>
      <c r="AW12" s="511"/>
      <c r="AX12" s="511"/>
      <c r="AY12" s="511"/>
      <c r="AZ12" s="511"/>
      <c r="BA12" s="511"/>
      <c r="BB12" s="511"/>
      <c r="BC12" s="511"/>
      <c r="BD12" s="511"/>
      <c r="BE12" s="511"/>
      <c r="BF12" s="511"/>
    </row>
    <row r="13" spans="2:58" ht="18.75" x14ac:dyDescent="0.2">
      <c r="B13" s="512" t="s">
        <v>248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2"/>
      <c r="AW13" s="512"/>
      <c r="AX13" s="512"/>
      <c r="AY13" s="512"/>
      <c r="AZ13" s="512"/>
      <c r="BA13" s="512"/>
      <c r="BB13" s="512"/>
      <c r="BC13" s="512"/>
      <c r="BD13" s="512"/>
      <c r="BE13" s="512"/>
      <c r="BF13" s="512"/>
    </row>
    <row r="14" spans="2:58" ht="9.75" customHeight="1" x14ac:dyDescent="0.2"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</row>
    <row r="15" spans="2:58" ht="18.75" x14ac:dyDescent="0.2">
      <c r="B15" s="511" t="s">
        <v>41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1"/>
    </row>
    <row r="16" spans="2:58" ht="7.5" customHeight="1" x14ac:dyDescent="0.2"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</row>
    <row r="17" spans="2:58" ht="18.75" x14ac:dyDescent="0.2">
      <c r="B17" s="512" t="s">
        <v>247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512"/>
      <c r="BF17" s="512"/>
    </row>
    <row r="18" spans="2:58" ht="7.5" customHeight="1" x14ac:dyDescent="0.2"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</row>
    <row r="19" spans="2:58" ht="18.75" x14ac:dyDescent="0.2">
      <c r="B19" s="511" t="s">
        <v>246</v>
      </c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11"/>
      <c r="BE19" s="511"/>
      <c r="BF19" s="511"/>
    </row>
    <row r="20" spans="2:58" ht="9" customHeight="1" x14ac:dyDescent="0.2"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</row>
    <row r="21" spans="2:58" ht="18.75" x14ac:dyDescent="0.2">
      <c r="B21" s="511" t="s">
        <v>255</v>
      </c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511"/>
      <c r="AI21" s="511"/>
      <c r="AJ21" s="511"/>
      <c r="AK21" s="511"/>
      <c r="AL21" s="511"/>
      <c r="AM21" s="511"/>
      <c r="AN21" s="511"/>
      <c r="AO21" s="511"/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  <c r="BA21" s="511"/>
      <c r="BB21" s="511"/>
      <c r="BC21" s="511"/>
      <c r="BD21" s="511"/>
      <c r="BE21" s="511"/>
      <c r="BF21" s="511"/>
    </row>
    <row r="22" spans="2:58" ht="9" customHeight="1" x14ac:dyDescent="0.2"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</row>
    <row r="23" spans="2:58" ht="18.75" x14ac:dyDescent="0.2">
      <c r="B23" s="511" t="s">
        <v>256</v>
      </c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511"/>
    </row>
    <row r="24" spans="2:58" ht="9" customHeight="1" x14ac:dyDescent="0.2"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</row>
    <row r="25" spans="2:58" ht="18.75" x14ac:dyDescent="0.2">
      <c r="B25" s="511" t="s">
        <v>72</v>
      </c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</row>
    <row r="26" spans="2:58" ht="9.75" customHeight="1" x14ac:dyDescent="0.2"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</row>
    <row r="27" spans="2:58" ht="18.75" x14ac:dyDescent="0.2">
      <c r="B27" s="511" t="s">
        <v>323</v>
      </c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</row>
    <row r="28" spans="2:58" ht="9.75" customHeight="1" x14ac:dyDescent="0.2"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</row>
    <row r="29" spans="2:58" ht="18.75" x14ac:dyDescent="0.2">
      <c r="B29" s="511" t="s">
        <v>245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</row>
    <row r="30" spans="2:58" ht="18.75" x14ac:dyDescent="0.2"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</row>
    <row r="31" spans="2:58" x14ac:dyDescent="0.2"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</row>
    <row r="32" spans="2:58" x14ac:dyDescent="0.2"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</row>
    <row r="33" spans="2:58" x14ac:dyDescent="0.2"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</row>
    <row r="34" spans="2:58" x14ac:dyDescent="0.2"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</row>
    <row r="36" spans="2:58" x14ac:dyDescent="0.2">
      <c r="B36" s="253"/>
      <c r="C36" s="253"/>
      <c r="D36" s="253"/>
      <c r="E36" s="253"/>
      <c r="F36" s="253"/>
      <c r="G36" s="253"/>
    </row>
    <row r="37" spans="2:58" x14ac:dyDescent="0.2">
      <c r="B37" s="253"/>
      <c r="C37" s="253"/>
      <c r="D37" s="253"/>
      <c r="E37" s="253"/>
      <c r="F37" s="253"/>
      <c r="G37" s="253"/>
    </row>
  </sheetData>
  <mergeCells count="17">
    <mergeCell ref="AP9:BF9"/>
    <mergeCell ref="B11:BF11"/>
    <mergeCell ref="B12:BF12"/>
    <mergeCell ref="B13:BF13"/>
    <mergeCell ref="B3:BF3"/>
    <mergeCell ref="B4:BF4"/>
    <mergeCell ref="AP6:BF6"/>
    <mergeCell ref="AP7:BF7"/>
    <mergeCell ref="AP8:BF8"/>
    <mergeCell ref="B29:BF29"/>
    <mergeCell ref="B15:BF15"/>
    <mergeCell ref="B17:BF17"/>
    <mergeCell ref="B21:BF21"/>
    <mergeCell ref="B23:BF23"/>
    <mergeCell ref="B25:BF25"/>
    <mergeCell ref="B27:BF27"/>
    <mergeCell ref="B19:BF19"/>
  </mergeCells>
  <pageMargins left="0" right="0" top="0.39370078740157483" bottom="0.27559055118110237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tabSelected="1" zoomScale="130" zoomScaleNormal="130" workbookViewId="0">
      <selection activeCell="AV6" sqref="AV6"/>
    </sheetView>
  </sheetViews>
  <sheetFormatPr defaultRowHeight="12.75" x14ac:dyDescent="0.2"/>
  <cols>
    <col min="1" max="1" width="3.28515625" style="48" customWidth="1"/>
    <col min="2" max="2" width="1.42578125" style="2" customWidth="1"/>
    <col min="3" max="3" width="0.85546875" style="2" customWidth="1"/>
    <col min="4" max="7" width="2" style="2" customWidth="1"/>
    <col min="8" max="8" width="2.140625" style="2" customWidth="1"/>
    <col min="9" max="11" width="2" style="2" customWidth="1"/>
    <col min="12" max="12" width="2.5703125" style="2" customWidth="1"/>
    <col min="13" max="24" width="2" style="2" customWidth="1"/>
    <col min="25" max="25" width="2.42578125" style="2" customWidth="1"/>
    <col min="26" max="28" width="2" style="2" customWidth="1"/>
    <col min="29" max="29" width="2.140625" style="2" customWidth="1"/>
    <col min="30" max="35" width="2" style="2" customWidth="1"/>
    <col min="36" max="36" width="2.5703125" style="2" customWidth="1"/>
    <col min="37" max="37" width="2.28515625" style="2" customWidth="1"/>
    <col min="38" max="38" width="2.140625" style="2" customWidth="1"/>
    <col min="39" max="39" width="2.42578125" style="2" customWidth="1"/>
    <col min="40" max="40" width="2.7109375" style="2" customWidth="1"/>
    <col min="41" max="41" width="2.28515625" style="2" customWidth="1"/>
    <col min="42" max="42" width="2.140625" style="2" customWidth="1"/>
    <col min="43" max="43" width="2" style="2" customWidth="1"/>
    <col min="44" max="44" width="2.28515625" style="2" customWidth="1"/>
    <col min="45" max="45" width="2.7109375" style="2" customWidth="1"/>
    <col min="46" max="46" width="2.85546875" style="2" customWidth="1"/>
    <col min="47" max="47" width="2.140625" style="2" customWidth="1"/>
    <col min="48" max="48" width="2" style="2" customWidth="1"/>
    <col min="49" max="49" width="2.140625" style="2" customWidth="1"/>
    <col min="50" max="50" width="2.42578125" style="2" customWidth="1"/>
    <col min="51" max="51" width="2" style="2" customWidth="1"/>
    <col min="52" max="52" width="1.5703125" style="2" customWidth="1"/>
    <col min="53" max="53" width="1.85546875" style="2" customWidth="1"/>
    <col min="54" max="54" width="2" style="2" customWidth="1"/>
    <col min="55" max="55" width="1.85546875" style="2" customWidth="1"/>
    <col min="56" max="56" width="2.5703125" style="2" customWidth="1"/>
    <col min="57" max="57" width="3.28515625" style="48" customWidth="1"/>
    <col min="58" max="58" width="3.140625" style="2" customWidth="1"/>
    <col min="59" max="59" width="2.5703125" style="2" customWidth="1"/>
    <col min="60" max="60" width="3.5703125" style="2" customWidth="1"/>
    <col min="61" max="61" width="2.85546875" style="2" customWidth="1"/>
    <col min="62" max="62" width="2" style="2" customWidth="1"/>
    <col min="63" max="63" width="2.42578125" style="2" customWidth="1"/>
    <col min="64" max="64" width="3.42578125" style="2" customWidth="1"/>
    <col min="65" max="68" width="2" style="2" customWidth="1"/>
    <col min="69" max="16384" width="9.140625" style="2"/>
  </cols>
  <sheetData>
    <row r="1" spans="2:65" ht="12.75" customHeight="1" x14ac:dyDescent="0.2">
      <c r="C1" s="3"/>
      <c r="W1" s="538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  <c r="AY1" s="539"/>
      <c r="AZ1" s="539"/>
      <c r="BA1" s="539"/>
    </row>
    <row r="2" spans="2:65" ht="18" customHeight="1" x14ac:dyDescent="0.2">
      <c r="C2" s="3"/>
      <c r="W2" s="538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1"/>
    </row>
    <row r="3" spans="2:65" ht="25.5" customHeight="1" thickBot="1" x14ac:dyDescent="0.25">
      <c r="B3" s="540" t="s">
        <v>133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36" t="s">
        <v>46</v>
      </c>
      <c r="BE3" s="536"/>
      <c r="BF3" s="536"/>
      <c r="BG3" s="536"/>
      <c r="BH3" s="536"/>
      <c r="BI3" s="536"/>
      <c r="BJ3" s="536"/>
      <c r="BK3" s="536"/>
      <c r="BL3" s="537"/>
    </row>
    <row r="4" spans="2:65" ht="12.75" customHeight="1" x14ac:dyDescent="0.2">
      <c r="B4" s="562" t="s">
        <v>13</v>
      </c>
      <c r="C4" s="563"/>
      <c r="D4" s="541" t="s">
        <v>0</v>
      </c>
      <c r="E4" s="542"/>
      <c r="F4" s="542"/>
      <c r="G4" s="543"/>
      <c r="H4" s="547" t="s">
        <v>223</v>
      </c>
      <c r="I4" s="541" t="s">
        <v>1</v>
      </c>
      <c r="J4" s="542"/>
      <c r="K4" s="543"/>
      <c r="L4" s="547" t="s">
        <v>224</v>
      </c>
      <c r="M4" s="541" t="s">
        <v>11</v>
      </c>
      <c r="N4" s="542"/>
      <c r="O4" s="542"/>
      <c r="P4" s="543"/>
      <c r="Q4" s="541" t="s">
        <v>2</v>
      </c>
      <c r="R4" s="542"/>
      <c r="S4" s="542"/>
      <c r="T4" s="543"/>
      <c r="U4" s="547" t="s">
        <v>225</v>
      </c>
      <c r="V4" s="541" t="s">
        <v>3</v>
      </c>
      <c r="W4" s="542"/>
      <c r="X4" s="543"/>
      <c r="Y4" s="547" t="s">
        <v>226</v>
      </c>
      <c r="Z4" s="541" t="s">
        <v>4</v>
      </c>
      <c r="AA4" s="542"/>
      <c r="AB4" s="543"/>
      <c r="AC4" s="547" t="s">
        <v>227</v>
      </c>
      <c r="AD4" s="541" t="s">
        <v>5</v>
      </c>
      <c r="AE4" s="542"/>
      <c r="AF4" s="542"/>
      <c r="AG4" s="543"/>
      <c r="AH4" s="547" t="s">
        <v>228</v>
      </c>
      <c r="AI4" s="541" t="s">
        <v>6</v>
      </c>
      <c r="AJ4" s="542"/>
      <c r="AK4" s="543"/>
      <c r="AL4" s="547" t="s">
        <v>229</v>
      </c>
      <c r="AM4" s="541" t="s">
        <v>7</v>
      </c>
      <c r="AN4" s="542"/>
      <c r="AO4" s="542"/>
      <c r="AP4" s="543"/>
      <c r="AQ4" s="541" t="s">
        <v>8</v>
      </c>
      <c r="AR4" s="542"/>
      <c r="AS4" s="542"/>
      <c r="AT4" s="543"/>
      <c r="AU4" s="547" t="s">
        <v>230</v>
      </c>
      <c r="AV4" s="541" t="s">
        <v>9</v>
      </c>
      <c r="AW4" s="542"/>
      <c r="AX4" s="543"/>
      <c r="AY4" s="547" t="s">
        <v>231</v>
      </c>
      <c r="AZ4" s="541" t="s">
        <v>12</v>
      </c>
      <c r="BA4" s="542"/>
      <c r="BB4" s="542"/>
      <c r="BC4" s="574"/>
      <c r="BD4" s="552" t="s">
        <v>13</v>
      </c>
      <c r="BE4" s="529" t="s">
        <v>257</v>
      </c>
      <c r="BF4" s="535" t="s">
        <v>258</v>
      </c>
      <c r="BG4" s="529" t="s">
        <v>36</v>
      </c>
      <c r="BH4" s="556" t="s">
        <v>37</v>
      </c>
      <c r="BI4" s="557"/>
      <c r="BJ4" s="529" t="s">
        <v>165</v>
      </c>
      <c r="BK4" s="529" t="s">
        <v>16</v>
      </c>
      <c r="BL4" s="526" t="s">
        <v>22</v>
      </c>
    </row>
    <row r="5" spans="2:65" ht="33.75" customHeight="1" x14ac:dyDescent="0.2">
      <c r="B5" s="564"/>
      <c r="C5" s="565"/>
      <c r="D5" s="544"/>
      <c r="E5" s="545"/>
      <c r="F5" s="545"/>
      <c r="G5" s="546"/>
      <c r="H5" s="550"/>
      <c r="I5" s="544"/>
      <c r="J5" s="545"/>
      <c r="K5" s="546"/>
      <c r="L5" s="548"/>
      <c r="M5" s="544"/>
      <c r="N5" s="545"/>
      <c r="O5" s="545"/>
      <c r="P5" s="546"/>
      <c r="Q5" s="544"/>
      <c r="R5" s="545"/>
      <c r="S5" s="545"/>
      <c r="T5" s="546"/>
      <c r="U5" s="548"/>
      <c r="V5" s="544"/>
      <c r="W5" s="545"/>
      <c r="X5" s="546"/>
      <c r="Y5" s="548"/>
      <c r="Z5" s="544"/>
      <c r="AA5" s="545"/>
      <c r="AB5" s="546"/>
      <c r="AC5" s="548"/>
      <c r="AD5" s="544"/>
      <c r="AE5" s="545"/>
      <c r="AF5" s="545"/>
      <c r="AG5" s="546"/>
      <c r="AH5" s="548"/>
      <c r="AI5" s="544"/>
      <c r="AJ5" s="545"/>
      <c r="AK5" s="546"/>
      <c r="AL5" s="548"/>
      <c r="AM5" s="544"/>
      <c r="AN5" s="545"/>
      <c r="AO5" s="545"/>
      <c r="AP5" s="546"/>
      <c r="AQ5" s="544"/>
      <c r="AR5" s="545"/>
      <c r="AS5" s="545"/>
      <c r="AT5" s="546"/>
      <c r="AU5" s="548"/>
      <c r="AV5" s="544"/>
      <c r="AW5" s="545"/>
      <c r="AX5" s="546"/>
      <c r="AY5" s="548"/>
      <c r="AZ5" s="544"/>
      <c r="BA5" s="545"/>
      <c r="BB5" s="545"/>
      <c r="BC5" s="575"/>
      <c r="BD5" s="553"/>
      <c r="BE5" s="530"/>
      <c r="BF5" s="533"/>
      <c r="BG5" s="530"/>
      <c r="BH5" s="558"/>
      <c r="BI5" s="559"/>
      <c r="BJ5" s="530"/>
      <c r="BK5" s="530"/>
      <c r="BL5" s="527"/>
    </row>
    <row r="6" spans="2:65" ht="12.75" customHeight="1" x14ac:dyDescent="0.2">
      <c r="B6" s="564"/>
      <c r="C6" s="565"/>
      <c r="D6" s="166"/>
      <c r="E6" s="166"/>
      <c r="F6" s="166"/>
      <c r="G6" s="167"/>
      <c r="H6" s="550"/>
      <c r="I6" s="166"/>
      <c r="J6" s="166"/>
      <c r="K6" s="167"/>
      <c r="L6" s="548"/>
      <c r="M6" s="166"/>
      <c r="N6" s="166"/>
      <c r="O6" s="166"/>
      <c r="P6" s="166"/>
      <c r="Q6" s="166"/>
      <c r="R6" s="166"/>
      <c r="S6" s="166"/>
      <c r="T6" s="167"/>
      <c r="U6" s="548"/>
      <c r="V6" s="166"/>
      <c r="W6" s="166"/>
      <c r="X6" s="167"/>
      <c r="Y6" s="548"/>
      <c r="Z6" s="166"/>
      <c r="AA6" s="166"/>
      <c r="AB6" s="167"/>
      <c r="AC6" s="548"/>
      <c r="AD6" s="166"/>
      <c r="AE6" s="166"/>
      <c r="AF6" s="166"/>
      <c r="AG6" s="167"/>
      <c r="AH6" s="548"/>
      <c r="AI6" s="166"/>
      <c r="AJ6" s="166"/>
      <c r="AK6" s="167"/>
      <c r="AL6" s="548"/>
      <c r="AM6" s="166"/>
      <c r="AN6" s="166"/>
      <c r="AO6" s="166"/>
      <c r="AP6" s="166"/>
      <c r="AQ6" s="166"/>
      <c r="AR6" s="166"/>
      <c r="AS6" s="166"/>
      <c r="AT6" s="167"/>
      <c r="AU6" s="548"/>
      <c r="AV6" s="166"/>
      <c r="AW6" s="166"/>
      <c r="AX6" s="167"/>
      <c r="AY6" s="548"/>
      <c r="AZ6" s="166"/>
      <c r="BA6" s="166"/>
      <c r="BB6" s="166"/>
      <c r="BC6" s="178"/>
      <c r="BD6" s="553"/>
      <c r="BE6" s="530"/>
      <c r="BF6" s="533"/>
      <c r="BG6" s="530"/>
      <c r="BH6" s="532" t="s">
        <v>38</v>
      </c>
      <c r="BI6" s="532" t="s">
        <v>39</v>
      </c>
      <c r="BJ6" s="530"/>
      <c r="BK6" s="530"/>
      <c r="BL6" s="527"/>
    </row>
    <row r="7" spans="2:65" ht="12.75" customHeight="1" x14ac:dyDescent="0.2">
      <c r="B7" s="564"/>
      <c r="C7" s="565"/>
      <c r="D7" s="173"/>
      <c r="E7" s="173"/>
      <c r="F7" s="173"/>
      <c r="G7" s="168"/>
      <c r="H7" s="550"/>
      <c r="I7" s="173"/>
      <c r="J7" s="173"/>
      <c r="K7" s="168"/>
      <c r="L7" s="548"/>
      <c r="M7" s="173"/>
      <c r="N7" s="173"/>
      <c r="O7" s="173"/>
      <c r="P7" s="173"/>
      <c r="Q7" s="173"/>
      <c r="R7" s="173"/>
      <c r="S7" s="173"/>
      <c r="T7" s="168"/>
      <c r="U7" s="548"/>
      <c r="V7" s="173"/>
      <c r="W7" s="173"/>
      <c r="X7" s="168"/>
      <c r="Y7" s="548"/>
      <c r="Z7" s="173"/>
      <c r="AA7" s="173"/>
      <c r="AB7" s="168"/>
      <c r="AC7" s="548"/>
      <c r="AD7" s="173"/>
      <c r="AE7" s="173"/>
      <c r="AF7" s="173"/>
      <c r="AG7" s="168"/>
      <c r="AH7" s="548"/>
      <c r="AI7" s="173"/>
      <c r="AJ7" s="173"/>
      <c r="AK7" s="168"/>
      <c r="AL7" s="548"/>
      <c r="AM7" s="173"/>
      <c r="AN7" s="173"/>
      <c r="AO7" s="173"/>
      <c r="AP7" s="173"/>
      <c r="AQ7" s="173"/>
      <c r="AR7" s="173"/>
      <c r="AS7" s="173"/>
      <c r="AT7" s="168"/>
      <c r="AU7" s="548"/>
      <c r="AV7" s="173"/>
      <c r="AW7" s="173"/>
      <c r="AX7" s="168"/>
      <c r="AY7" s="548"/>
      <c r="AZ7" s="173"/>
      <c r="BA7" s="173"/>
      <c r="BB7" s="173"/>
      <c r="BC7" s="178"/>
      <c r="BD7" s="553"/>
      <c r="BE7" s="530"/>
      <c r="BF7" s="533"/>
      <c r="BG7" s="530"/>
      <c r="BH7" s="533"/>
      <c r="BI7" s="533"/>
      <c r="BJ7" s="530"/>
      <c r="BK7" s="530"/>
      <c r="BL7" s="527"/>
    </row>
    <row r="8" spans="2:65" ht="12.75" customHeight="1" x14ac:dyDescent="0.2">
      <c r="B8" s="564"/>
      <c r="C8" s="565"/>
      <c r="D8" s="173">
        <v>7</v>
      </c>
      <c r="E8" s="173">
        <v>14</v>
      </c>
      <c r="F8" s="173">
        <v>21</v>
      </c>
      <c r="G8" s="173">
        <v>28</v>
      </c>
      <c r="H8" s="550"/>
      <c r="I8" s="173">
        <v>12</v>
      </c>
      <c r="J8" s="173">
        <v>19</v>
      </c>
      <c r="K8" s="173">
        <v>26</v>
      </c>
      <c r="L8" s="548"/>
      <c r="M8" s="173">
        <v>9</v>
      </c>
      <c r="N8" s="168">
        <v>16</v>
      </c>
      <c r="O8" s="173">
        <v>23</v>
      </c>
      <c r="P8" s="173">
        <v>30</v>
      </c>
      <c r="Q8" s="173">
        <v>7</v>
      </c>
      <c r="R8" s="173">
        <v>14</v>
      </c>
      <c r="S8" s="173">
        <v>21</v>
      </c>
      <c r="T8" s="173">
        <v>28</v>
      </c>
      <c r="U8" s="548"/>
      <c r="V8" s="173">
        <v>11</v>
      </c>
      <c r="W8" s="173">
        <v>18</v>
      </c>
      <c r="X8" s="173">
        <v>25</v>
      </c>
      <c r="Y8" s="548"/>
      <c r="Z8" s="173">
        <v>8</v>
      </c>
      <c r="AA8" s="173">
        <v>15</v>
      </c>
      <c r="AB8" s="173">
        <v>22</v>
      </c>
      <c r="AC8" s="548"/>
      <c r="AD8" s="173">
        <v>8</v>
      </c>
      <c r="AE8" s="173">
        <v>15</v>
      </c>
      <c r="AF8" s="173">
        <v>22</v>
      </c>
      <c r="AG8" s="173">
        <v>29</v>
      </c>
      <c r="AH8" s="548"/>
      <c r="AI8" s="173">
        <v>12</v>
      </c>
      <c r="AJ8" s="173">
        <v>19</v>
      </c>
      <c r="AK8" s="173">
        <v>26</v>
      </c>
      <c r="AL8" s="548"/>
      <c r="AM8" s="173">
        <v>10</v>
      </c>
      <c r="AN8" s="173">
        <v>17</v>
      </c>
      <c r="AO8" s="173">
        <v>24</v>
      </c>
      <c r="AP8" s="173">
        <v>31</v>
      </c>
      <c r="AQ8" s="173">
        <v>7</v>
      </c>
      <c r="AR8" s="173">
        <v>14</v>
      </c>
      <c r="AS8" s="173">
        <v>21</v>
      </c>
      <c r="AT8" s="173">
        <v>28</v>
      </c>
      <c r="AU8" s="548"/>
      <c r="AV8" s="173">
        <v>12</v>
      </c>
      <c r="AW8" s="173">
        <v>19</v>
      </c>
      <c r="AX8" s="173">
        <v>26</v>
      </c>
      <c r="AY8" s="548"/>
      <c r="AZ8" s="173">
        <v>9</v>
      </c>
      <c r="BA8" s="173">
        <v>16</v>
      </c>
      <c r="BB8" s="173">
        <v>23</v>
      </c>
      <c r="BC8" s="179">
        <v>31</v>
      </c>
      <c r="BD8" s="553"/>
      <c r="BE8" s="530"/>
      <c r="BF8" s="533"/>
      <c r="BG8" s="530"/>
      <c r="BH8" s="533"/>
      <c r="BI8" s="533"/>
      <c r="BJ8" s="530"/>
      <c r="BK8" s="530"/>
      <c r="BL8" s="527"/>
    </row>
    <row r="9" spans="2:65" ht="12.75" customHeight="1" x14ac:dyDescent="0.2">
      <c r="B9" s="564"/>
      <c r="C9" s="565"/>
      <c r="D9" s="173" t="s">
        <v>216</v>
      </c>
      <c r="E9" s="173" t="s">
        <v>216</v>
      </c>
      <c r="F9" s="173" t="s">
        <v>216</v>
      </c>
      <c r="G9" s="173" t="s">
        <v>216</v>
      </c>
      <c r="H9" s="550"/>
      <c r="I9" s="173" t="s">
        <v>216</v>
      </c>
      <c r="J9" s="173" t="s">
        <v>216</v>
      </c>
      <c r="K9" s="173" t="s">
        <v>216</v>
      </c>
      <c r="L9" s="548"/>
      <c r="M9" s="173" t="s">
        <v>216</v>
      </c>
      <c r="N9" s="173" t="s">
        <v>216</v>
      </c>
      <c r="O9" s="173" t="s">
        <v>216</v>
      </c>
      <c r="P9" s="173" t="s">
        <v>216</v>
      </c>
      <c r="Q9" s="173" t="s">
        <v>216</v>
      </c>
      <c r="R9" s="173" t="s">
        <v>216</v>
      </c>
      <c r="S9" s="173" t="s">
        <v>216</v>
      </c>
      <c r="T9" s="173" t="s">
        <v>216</v>
      </c>
      <c r="U9" s="548"/>
      <c r="V9" s="173" t="s">
        <v>216</v>
      </c>
      <c r="W9" s="173" t="s">
        <v>216</v>
      </c>
      <c r="X9" s="173" t="s">
        <v>216</v>
      </c>
      <c r="Y9" s="548"/>
      <c r="Z9" s="173" t="s">
        <v>216</v>
      </c>
      <c r="AA9" s="173" t="s">
        <v>216</v>
      </c>
      <c r="AB9" s="173" t="s">
        <v>216</v>
      </c>
      <c r="AC9" s="548"/>
      <c r="AD9" s="173" t="s">
        <v>216</v>
      </c>
      <c r="AE9" s="173" t="s">
        <v>216</v>
      </c>
      <c r="AF9" s="173" t="s">
        <v>216</v>
      </c>
      <c r="AG9" s="173" t="s">
        <v>216</v>
      </c>
      <c r="AH9" s="548"/>
      <c r="AI9" s="173" t="s">
        <v>216</v>
      </c>
      <c r="AJ9" s="173" t="s">
        <v>216</v>
      </c>
      <c r="AK9" s="173" t="s">
        <v>216</v>
      </c>
      <c r="AL9" s="548"/>
      <c r="AM9" s="173" t="s">
        <v>216</v>
      </c>
      <c r="AN9" s="173" t="s">
        <v>216</v>
      </c>
      <c r="AO9" s="173" t="s">
        <v>216</v>
      </c>
      <c r="AP9" s="173" t="s">
        <v>216</v>
      </c>
      <c r="AQ9" s="173" t="s">
        <v>216</v>
      </c>
      <c r="AR9" s="173" t="s">
        <v>216</v>
      </c>
      <c r="AS9" s="173" t="s">
        <v>216</v>
      </c>
      <c r="AT9" s="173" t="s">
        <v>216</v>
      </c>
      <c r="AU9" s="548"/>
      <c r="AV9" s="173" t="s">
        <v>216</v>
      </c>
      <c r="AW9" s="173" t="s">
        <v>216</v>
      </c>
      <c r="AX9" s="173" t="s">
        <v>216</v>
      </c>
      <c r="AY9" s="548"/>
      <c r="AZ9" s="173" t="s">
        <v>216</v>
      </c>
      <c r="BA9" s="173" t="s">
        <v>216</v>
      </c>
      <c r="BB9" s="173" t="s">
        <v>216</v>
      </c>
      <c r="BC9" s="179" t="s">
        <v>216</v>
      </c>
      <c r="BD9" s="553"/>
      <c r="BE9" s="530"/>
      <c r="BF9" s="533"/>
      <c r="BG9" s="530"/>
      <c r="BH9" s="533"/>
      <c r="BI9" s="533"/>
      <c r="BJ9" s="530"/>
      <c r="BK9" s="530"/>
      <c r="BL9" s="527"/>
    </row>
    <row r="10" spans="2:65" ht="12.75" customHeight="1" x14ac:dyDescent="0.2">
      <c r="B10" s="564"/>
      <c r="C10" s="565"/>
      <c r="D10" s="173">
        <v>1</v>
      </c>
      <c r="E10" s="173">
        <v>8</v>
      </c>
      <c r="F10" s="173">
        <v>15</v>
      </c>
      <c r="G10" s="173">
        <v>22</v>
      </c>
      <c r="H10" s="550"/>
      <c r="I10" s="173">
        <v>6</v>
      </c>
      <c r="J10" s="173">
        <v>13</v>
      </c>
      <c r="K10" s="173">
        <v>20</v>
      </c>
      <c r="L10" s="548"/>
      <c r="M10" s="173">
        <v>3</v>
      </c>
      <c r="N10" s="173">
        <v>10</v>
      </c>
      <c r="O10" s="173">
        <v>17</v>
      </c>
      <c r="P10" s="173">
        <v>24</v>
      </c>
      <c r="Q10" s="173">
        <v>1</v>
      </c>
      <c r="R10" s="173">
        <v>8</v>
      </c>
      <c r="S10" s="173">
        <v>15</v>
      </c>
      <c r="T10" s="173">
        <v>22</v>
      </c>
      <c r="U10" s="548"/>
      <c r="V10" s="173">
        <v>5</v>
      </c>
      <c r="W10" s="173">
        <v>12</v>
      </c>
      <c r="X10" s="173">
        <v>19</v>
      </c>
      <c r="Y10" s="548"/>
      <c r="Z10" s="173">
        <v>2</v>
      </c>
      <c r="AA10" s="173">
        <v>9</v>
      </c>
      <c r="AB10" s="173">
        <v>16</v>
      </c>
      <c r="AC10" s="548"/>
      <c r="AD10" s="173">
        <v>2</v>
      </c>
      <c r="AE10" s="173">
        <v>9</v>
      </c>
      <c r="AF10" s="173">
        <v>16</v>
      </c>
      <c r="AG10" s="173">
        <v>23</v>
      </c>
      <c r="AH10" s="548"/>
      <c r="AI10" s="173">
        <v>6</v>
      </c>
      <c r="AJ10" s="173">
        <v>13</v>
      </c>
      <c r="AK10" s="173">
        <v>20</v>
      </c>
      <c r="AL10" s="548"/>
      <c r="AM10" s="173">
        <v>4</v>
      </c>
      <c r="AN10" s="173">
        <v>11</v>
      </c>
      <c r="AO10" s="173">
        <v>18</v>
      </c>
      <c r="AP10" s="173">
        <v>25</v>
      </c>
      <c r="AQ10" s="173">
        <v>1</v>
      </c>
      <c r="AR10" s="173">
        <v>8</v>
      </c>
      <c r="AS10" s="173">
        <v>15</v>
      </c>
      <c r="AT10" s="173">
        <v>22</v>
      </c>
      <c r="AU10" s="548"/>
      <c r="AV10" s="173">
        <v>6</v>
      </c>
      <c r="AW10" s="173">
        <v>13</v>
      </c>
      <c r="AX10" s="173">
        <v>20</v>
      </c>
      <c r="AY10" s="548"/>
      <c r="AZ10" s="173">
        <v>3</v>
      </c>
      <c r="BA10" s="173">
        <v>10</v>
      </c>
      <c r="BB10" s="173">
        <v>17</v>
      </c>
      <c r="BC10" s="179">
        <v>24</v>
      </c>
      <c r="BD10" s="553"/>
      <c r="BE10" s="530"/>
      <c r="BF10" s="533"/>
      <c r="BG10" s="530"/>
      <c r="BH10" s="533"/>
      <c r="BI10" s="533"/>
      <c r="BJ10" s="530"/>
      <c r="BK10" s="530"/>
      <c r="BL10" s="527"/>
    </row>
    <row r="11" spans="2:65" ht="12.75" customHeight="1" thickBot="1" x14ac:dyDescent="0.25">
      <c r="B11" s="564"/>
      <c r="C11" s="565"/>
      <c r="D11" s="173"/>
      <c r="E11" s="173"/>
      <c r="F11" s="173"/>
      <c r="G11" s="173"/>
      <c r="H11" s="550"/>
      <c r="I11" s="173"/>
      <c r="J11" s="173"/>
      <c r="K11" s="173"/>
      <c r="L11" s="548"/>
      <c r="M11" s="173"/>
      <c r="N11" s="173"/>
      <c r="O11" s="173"/>
      <c r="P11" s="173"/>
      <c r="Q11" s="173"/>
      <c r="R11" s="173"/>
      <c r="S11" s="173"/>
      <c r="T11" s="173"/>
      <c r="U11" s="548"/>
      <c r="V11" s="173"/>
      <c r="W11" s="173"/>
      <c r="X11" s="173"/>
      <c r="Y11" s="548"/>
      <c r="Z11" s="173"/>
      <c r="AA11" s="173"/>
      <c r="AB11" s="173"/>
      <c r="AC11" s="548"/>
      <c r="AD11" s="173"/>
      <c r="AE11" s="173"/>
      <c r="AF11" s="173"/>
      <c r="AG11" s="173"/>
      <c r="AH11" s="548"/>
      <c r="AI11" s="173"/>
      <c r="AJ11" s="173"/>
      <c r="AK11" s="173"/>
      <c r="AL11" s="548"/>
      <c r="AM11" s="173"/>
      <c r="AN11" s="173"/>
      <c r="AO11" s="173"/>
      <c r="AP11" s="173"/>
      <c r="AQ11" s="173"/>
      <c r="AR11" s="173"/>
      <c r="AS11" s="173"/>
      <c r="AT11" s="173"/>
      <c r="AU11" s="548"/>
      <c r="AV11" s="173"/>
      <c r="AW11" s="173"/>
      <c r="AX11" s="173"/>
      <c r="AY11" s="548"/>
      <c r="AZ11" s="173"/>
      <c r="BA11" s="173"/>
      <c r="BB11" s="173"/>
      <c r="BC11" s="179"/>
      <c r="BD11" s="553"/>
      <c r="BE11" s="530"/>
      <c r="BF11" s="533"/>
      <c r="BG11" s="530"/>
      <c r="BH11" s="533"/>
      <c r="BI11" s="533"/>
      <c r="BJ11" s="530"/>
      <c r="BK11" s="530"/>
      <c r="BL11" s="527"/>
    </row>
    <row r="12" spans="2:65" ht="12.75" customHeight="1" thickBot="1" x14ac:dyDescent="0.25">
      <c r="B12" s="564"/>
      <c r="C12" s="565"/>
      <c r="D12" s="173"/>
      <c r="E12" s="173"/>
      <c r="F12" s="173"/>
      <c r="G12" s="173"/>
      <c r="H12" s="550"/>
      <c r="I12" s="173"/>
      <c r="J12" s="173"/>
      <c r="K12" s="173"/>
      <c r="L12" s="548"/>
      <c r="M12" s="173"/>
      <c r="N12" s="173"/>
      <c r="O12" s="173"/>
      <c r="P12" s="173"/>
      <c r="Q12" s="173"/>
      <c r="R12" s="173"/>
      <c r="S12" s="173"/>
      <c r="T12" s="173"/>
      <c r="U12" s="548"/>
      <c r="V12" s="173"/>
      <c r="W12" s="173"/>
      <c r="X12" s="173"/>
      <c r="Y12" s="548"/>
      <c r="Z12" s="173"/>
      <c r="AA12" s="173"/>
      <c r="AB12" s="173"/>
      <c r="AC12" s="548"/>
      <c r="AD12" s="173"/>
      <c r="AE12" s="270"/>
      <c r="AF12" s="271"/>
      <c r="AG12" s="168"/>
      <c r="AH12" s="548"/>
      <c r="AI12" s="173"/>
      <c r="AJ12" s="173"/>
      <c r="AK12" s="173"/>
      <c r="AL12" s="548"/>
      <c r="AM12" s="173"/>
      <c r="AN12" s="173"/>
      <c r="AO12" s="173"/>
      <c r="AP12" s="173"/>
      <c r="AQ12" s="173"/>
      <c r="AR12" s="173"/>
      <c r="AS12" s="173"/>
      <c r="AT12" s="173"/>
      <c r="AU12" s="548"/>
      <c r="AV12" s="173"/>
      <c r="AW12" s="173"/>
      <c r="AX12" s="173"/>
      <c r="AY12" s="548"/>
      <c r="AZ12" s="173"/>
      <c r="BA12" s="173"/>
      <c r="BB12" s="173"/>
      <c r="BC12" s="179"/>
      <c r="BD12" s="553"/>
      <c r="BE12" s="530"/>
      <c r="BF12" s="533"/>
      <c r="BG12" s="530"/>
      <c r="BH12" s="533"/>
      <c r="BI12" s="533"/>
      <c r="BJ12" s="530"/>
      <c r="BK12" s="530"/>
      <c r="BL12" s="527"/>
    </row>
    <row r="13" spans="2:65" ht="15.75" customHeight="1" thickBot="1" x14ac:dyDescent="0.25">
      <c r="B13" s="566"/>
      <c r="C13" s="567"/>
      <c r="D13" s="180"/>
      <c r="E13" s="180"/>
      <c r="F13" s="180"/>
      <c r="G13" s="180"/>
      <c r="H13" s="551"/>
      <c r="I13" s="180"/>
      <c r="J13" s="180"/>
      <c r="K13" s="180"/>
      <c r="L13" s="549"/>
      <c r="M13" s="180"/>
      <c r="N13" s="180"/>
      <c r="O13" s="180"/>
      <c r="P13" s="180"/>
      <c r="Q13" s="180"/>
      <c r="R13" s="180"/>
      <c r="S13" s="180"/>
      <c r="T13" s="180"/>
      <c r="U13" s="549"/>
      <c r="V13" s="180"/>
      <c r="W13" s="180"/>
      <c r="X13" s="180"/>
      <c r="Y13" s="549"/>
      <c r="Z13" s="180"/>
      <c r="AA13" s="180"/>
      <c r="AB13" s="180"/>
      <c r="AC13" s="549"/>
      <c r="AD13" s="180"/>
      <c r="AE13" s="180"/>
      <c r="AF13" s="180"/>
      <c r="AG13" s="180"/>
      <c r="AH13" s="549"/>
      <c r="AI13" s="180"/>
      <c r="AJ13" s="180"/>
      <c r="AK13" s="180"/>
      <c r="AL13" s="549"/>
      <c r="AM13" s="180"/>
      <c r="AN13" s="180"/>
      <c r="AO13" s="180"/>
      <c r="AP13" s="180"/>
      <c r="AQ13" s="180"/>
      <c r="AR13" s="180"/>
      <c r="AS13" s="180"/>
      <c r="AT13" s="180"/>
      <c r="AU13" s="549"/>
      <c r="AV13" s="180"/>
      <c r="AW13" s="180"/>
      <c r="AX13" s="180"/>
      <c r="AY13" s="549"/>
      <c r="AZ13" s="180"/>
      <c r="BA13" s="180"/>
      <c r="BB13" s="180"/>
      <c r="BC13" s="181"/>
      <c r="BD13" s="553"/>
      <c r="BE13" s="530"/>
      <c r="BF13" s="533"/>
      <c r="BG13" s="530"/>
      <c r="BH13" s="533"/>
      <c r="BI13" s="533"/>
      <c r="BJ13" s="530"/>
      <c r="BK13" s="530"/>
      <c r="BL13" s="527"/>
    </row>
    <row r="14" spans="2:65" s="48" customFormat="1" ht="10.5" customHeight="1" thickBot="1" x14ac:dyDescent="0.25">
      <c r="B14" s="265"/>
      <c r="C14" s="266"/>
      <c r="D14" s="267">
        <v>1</v>
      </c>
      <c r="E14" s="268">
        <v>2</v>
      </c>
      <c r="F14" s="268">
        <v>3</v>
      </c>
      <c r="G14" s="268">
        <v>4</v>
      </c>
      <c r="H14" s="268">
        <v>5</v>
      </c>
      <c r="I14" s="268">
        <v>6</v>
      </c>
      <c r="J14" s="268">
        <v>7</v>
      </c>
      <c r="K14" s="268">
        <v>8</v>
      </c>
      <c r="L14" s="268">
        <v>9</v>
      </c>
      <c r="M14" s="268">
        <v>10</v>
      </c>
      <c r="N14" s="268">
        <v>11</v>
      </c>
      <c r="O14" s="268">
        <v>12</v>
      </c>
      <c r="P14" s="268">
        <v>13</v>
      </c>
      <c r="Q14" s="268">
        <v>14</v>
      </c>
      <c r="R14" s="268">
        <v>15</v>
      </c>
      <c r="S14" s="268">
        <v>16</v>
      </c>
      <c r="T14" s="268">
        <v>17</v>
      </c>
      <c r="U14" s="268">
        <v>18</v>
      </c>
      <c r="V14" s="268">
        <v>19</v>
      </c>
      <c r="W14" s="268">
        <v>20</v>
      </c>
      <c r="X14" s="268">
        <v>21</v>
      </c>
      <c r="Y14" s="268">
        <v>22</v>
      </c>
      <c r="Z14" s="268">
        <v>23</v>
      </c>
      <c r="AA14" s="268">
        <v>24</v>
      </c>
      <c r="AB14" s="268">
        <v>25</v>
      </c>
      <c r="AC14" s="268">
        <v>26</v>
      </c>
      <c r="AD14" s="268">
        <v>27</v>
      </c>
      <c r="AE14" s="268">
        <v>28</v>
      </c>
      <c r="AF14" s="268">
        <v>29</v>
      </c>
      <c r="AG14" s="268">
        <v>30</v>
      </c>
      <c r="AH14" s="268">
        <v>31</v>
      </c>
      <c r="AI14" s="268">
        <v>32</v>
      </c>
      <c r="AJ14" s="268">
        <v>33</v>
      </c>
      <c r="AK14" s="268">
        <v>34</v>
      </c>
      <c r="AL14" s="268">
        <v>35</v>
      </c>
      <c r="AM14" s="268">
        <v>36</v>
      </c>
      <c r="AN14" s="268">
        <v>37</v>
      </c>
      <c r="AO14" s="268">
        <v>38</v>
      </c>
      <c r="AP14" s="268">
        <v>39</v>
      </c>
      <c r="AQ14" s="268">
        <v>40</v>
      </c>
      <c r="AR14" s="268">
        <v>41</v>
      </c>
      <c r="AS14" s="268">
        <v>42</v>
      </c>
      <c r="AT14" s="268">
        <v>43</v>
      </c>
      <c r="AU14" s="268">
        <v>44</v>
      </c>
      <c r="AV14" s="268">
        <v>45</v>
      </c>
      <c r="AW14" s="268">
        <v>46</v>
      </c>
      <c r="AX14" s="268">
        <v>47</v>
      </c>
      <c r="AY14" s="268">
        <v>48</v>
      </c>
      <c r="AZ14" s="268">
        <v>49</v>
      </c>
      <c r="BA14" s="268">
        <v>50</v>
      </c>
      <c r="BB14" s="268">
        <v>51</v>
      </c>
      <c r="BC14" s="269">
        <v>52</v>
      </c>
      <c r="BD14" s="554"/>
      <c r="BE14" s="531"/>
      <c r="BF14" s="534"/>
      <c r="BG14" s="531"/>
      <c r="BH14" s="534"/>
      <c r="BI14" s="534"/>
      <c r="BJ14" s="531"/>
      <c r="BK14" s="531"/>
      <c r="BL14" s="528"/>
    </row>
    <row r="15" spans="2:65" ht="12.75" customHeight="1" thickBot="1" x14ac:dyDescent="0.25">
      <c r="B15" s="576">
        <v>1</v>
      </c>
      <c r="C15" s="577"/>
      <c r="D15" s="128"/>
      <c r="E15" s="129"/>
      <c r="F15" s="129"/>
      <c r="G15" s="129"/>
      <c r="H15" s="132" t="s">
        <v>206</v>
      </c>
      <c r="I15" s="132" t="s">
        <v>206</v>
      </c>
      <c r="J15" s="132" t="s">
        <v>206</v>
      </c>
      <c r="K15" s="129"/>
      <c r="L15" s="129"/>
      <c r="M15" s="129"/>
      <c r="N15" s="129"/>
      <c r="O15" s="129"/>
      <c r="P15" s="129"/>
      <c r="Q15" s="129"/>
      <c r="R15" s="129"/>
      <c r="S15" s="132"/>
      <c r="T15" s="132"/>
      <c r="U15" s="132" t="s">
        <v>45</v>
      </c>
      <c r="V15" s="132" t="s">
        <v>45</v>
      </c>
      <c r="W15" s="129"/>
      <c r="X15" s="129"/>
      <c r="Y15" s="130"/>
      <c r="Z15" s="129"/>
      <c r="AA15" s="129"/>
      <c r="AB15" s="129"/>
      <c r="AC15" s="129"/>
      <c r="AD15" s="129"/>
      <c r="AE15" s="129"/>
      <c r="AF15" s="129"/>
      <c r="AG15" s="129"/>
      <c r="AH15" s="129"/>
      <c r="AI15" s="132"/>
      <c r="AJ15" s="129"/>
      <c r="AK15" s="132" t="s">
        <v>206</v>
      </c>
      <c r="AL15" s="132" t="s">
        <v>206</v>
      </c>
      <c r="AM15" s="132" t="s">
        <v>206</v>
      </c>
      <c r="AN15" s="129"/>
      <c r="AO15" s="129"/>
      <c r="AP15" s="129"/>
      <c r="AQ15" s="129"/>
      <c r="AR15" s="129"/>
      <c r="AS15" s="132"/>
      <c r="AT15" s="132"/>
      <c r="AU15" s="132" t="s">
        <v>45</v>
      </c>
      <c r="AV15" s="132" t="s">
        <v>45</v>
      </c>
      <c r="AW15" s="132" t="s">
        <v>45</v>
      </c>
      <c r="AX15" s="132" t="s">
        <v>45</v>
      </c>
      <c r="AY15" s="132" t="s">
        <v>45</v>
      </c>
      <c r="AZ15" s="132" t="s">
        <v>45</v>
      </c>
      <c r="BA15" s="132" t="s">
        <v>45</v>
      </c>
      <c r="BB15" s="132" t="s">
        <v>45</v>
      </c>
      <c r="BC15" s="169" t="s">
        <v>45</v>
      </c>
      <c r="BD15" s="134">
        <v>1</v>
      </c>
      <c r="BE15" s="257">
        <v>35</v>
      </c>
      <c r="BF15" s="135">
        <v>6</v>
      </c>
      <c r="BG15" s="136"/>
      <c r="BH15" s="137"/>
      <c r="BI15" s="135"/>
      <c r="BJ15" s="136"/>
      <c r="BK15" s="138">
        <v>11</v>
      </c>
      <c r="BL15" s="139">
        <f>SUM(BF15:BK15)+BE15</f>
        <v>52</v>
      </c>
      <c r="BM15" s="1"/>
    </row>
    <row r="16" spans="2:65" s="48" customFormat="1" ht="12.75" customHeight="1" thickBot="1" x14ac:dyDescent="0.25">
      <c r="B16" s="568">
        <v>2</v>
      </c>
      <c r="C16" s="569"/>
      <c r="D16" s="53"/>
      <c r="E16" s="53"/>
      <c r="F16" s="53"/>
      <c r="G16" s="53"/>
      <c r="H16" s="131" t="s">
        <v>206</v>
      </c>
      <c r="I16" s="131" t="s">
        <v>206</v>
      </c>
      <c r="J16" s="131" t="s">
        <v>206</v>
      </c>
      <c r="K16" s="53"/>
      <c r="L16" s="53"/>
      <c r="M16" s="53"/>
      <c r="N16" s="53"/>
      <c r="O16" s="53"/>
      <c r="P16" s="53"/>
      <c r="Q16" s="53"/>
      <c r="R16" s="53"/>
      <c r="S16" s="131"/>
      <c r="T16" s="131"/>
      <c r="U16" s="132" t="s">
        <v>45</v>
      </c>
      <c r="V16" s="132" t="s">
        <v>45</v>
      </c>
      <c r="W16" s="53"/>
      <c r="X16" s="53"/>
      <c r="Y16" s="161"/>
      <c r="Z16" s="53"/>
      <c r="AA16" s="53"/>
      <c r="AB16" s="53"/>
      <c r="AC16" s="53"/>
      <c r="AD16" s="53"/>
      <c r="AE16" s="53"/>
      <c r="AF16" s="53"/>
      <c r="AG16" s="54"/>
      <c r="AH16" s="53"/>
      <c r="AI16" s="132"/>
      <c r="AJ16" s="53"/>
      <c r="AK16" s="131" t="s">
        <v>206</v>
      </c>
      <c r="AL16" s="131" t="s">
        <v>206</v>
      </c>
      <c r="AM16" s="131" t="s">
        <v>206</v>
      </c>
      <c r="AN16" s="55"/>
      <c r="AO16" s="56"/>
      <c r="AP16" s="56"/>
      <c r="AQ16" s="56"/>
      <c r="AR16" s="56"/>
      <c r="AS16" s="131"/>
      <c r="AT16" s="131"/>
      <c r="AU16" s="131" t="s">
        <v>45</v>
      </c>
      <c r="AV16" s="131" t="s">
        <v>45</v>
      </c>
      <c r="AW16" s="131" t="s">
        <v>45</v>
      </c>
      <c r="AX16" s="131" t="s">
        <v>45</v>
      </c>
      <c r="AY16" s="131" t="s">
        <v>45</v>
      </c>
      <c r="AZ16" s="131" t="s">
        <v>45</v>
      </c>
      <c r="BA16" s="131" t="s">
        <v>45</v>
      </c>
      <c r="BB16" s="131" t="s">
        <v>45</v>
      </c>
      <c r="BC16" s="133" t="s">
        <v>45</v>
      </c>
      <c r="BD16" s="162">
        <v>2</v>
      </c>
      <c r="BE16" s="258">
        <v>35</v>
      </c>
      <c r="BF16" s="157">
        <v>6</v>
      </c>
      <c r="BG16" s="157"/>
      <c r="BH16" s="157"/>
      <c r="BI16" s="157"/>
      <c r="BJ16" s="157"/>
      <c r="BK16" s="158">
        <v>11</v>
      </c>
      <c r="BL16" s="139">
        <f>SUM(BF16:BK16)+BE16</f>
        <v>52</v>
      </c>
      <c r="BM16" s="1"/>
    </row>
    <row r="17" spans="1:65" s="24" customFormat="1" ht="12.75" customHeight="1" thickBot="1" x14ac:dyDescent="0.25">
      <c r="A17" s="48"/>
      <c r="B17" s="570">
        <v>3</v>
      </c>
      <c r="C17" s="571"/>
      <c r="D17" s="53"/>
      <c r="E17" s="53"/>
      <c r="F17" s="53"/>
      <c r="G17" s="53"/>
      <c r="H17" s="131" t="s">
        <v>206</v>
      </c>
      <c r="I17" s="131" t="s">
        <v>206</v>
      </c>
      <c r="J17" s="131" t="s">
        <v>206</v>
      </c>
      <c r="K17" s="53"/>
      <c r="L17" s="53"/>
      <c r="M17" s="53"/>
      <c r="N17" s="53"/>
      <c r="O17" s="53"/>
      <c r="P17" s="53"/>
      <c r="Q17" s="53"/>
      <c r="R17" s="53"/>
      <c r="S17" s="131" t="s">
        <v>206</v>
      </c>
      <c r="T17" s="131" t="s">
        <v>206</v>
      </c>
      <c r="U17" s="132" t="s">
        <v>45</v>
      </c>
      <c r="V17" s="132" t="s">
        <v>45</v>
      </c>
      <c r="W17" s="53"/>
      <c r="X17" s="53"/>
      <c r="Y17" s="161"/>
      <c r="Z17" s="53"/>
      <c r="AA17" s="53"/>
      <c r="AB17" s="53"/>
      <c r="AC17" s="53"/>
      <c r="AD17" s="53"/>
      <c r="AE17" s="132"/>
      <c r="AF17" s="132"/>
      <c r="AG17" s="54"/>
      <c r="AH17" s="131" t="s">
        <v>206</v>
      </c>
      <c r="AI17" s="131" t="s">
        <v>206</v>
      </c>
      <c r="AJ17" s="131" t="s">
        <v>206</v>
      </c>
      <c r="AK17" s="55"/>
      <c r="AL17" s="55"/>
      <c r="AM17" s="55"/>
      <c r="AN17" s="55"/>
      <c r="AO17" s="56"/>
      <c r="AP17" s="164"/>
      <c r="AQ17" s="164"/>
      <c r="AR17" s="264">
        <v>0</v>
      </c>
      <c r="AS17" s="264">
        <v>8</v>
      </c>
      <c r="AT17" s="264">
        <v>8</v>
      </c>
      <c r="AU17" s="131" t="s">
        <v>45</v>
      </c>
      <c r="AV17" s="131" t="s">
        <v>45</v>
      </c>
      <c r="AW17" s="131" t="s">
        <v>45</v>
      </c>
      <c r="AX17" s="131" t="s">
        <v>45</v>
      </c>
      <c r="AY17" s="131" t="s">
        <v>45</v>
      </c>
      <c r="AZ17" s="131" t="s">
        <v>45</v>
      </c>
      <c r="BA17" s="131" t="s">
        <v>45</v>
      </c>
      <c r="BB17" s="131" t="s">
        <v>45</v>
      </c>
      <c r="BC17" s="133" t="s">
        <v>45</v>
      </c>
      <c r="BD17" s="162">
        <v>3</v>
      </c>
      <c r="BE17" s="258">
        <v>32</v>
      </c>
      <c r="BF17" s="157">
        <v>6</v>
      </c>
      <c r="BG17" s="157">
        <v>1</v>
      </c>
      <c r="BH17" s="157">
        <v>2</v>
      </c>
      <c r="BI17" s="157"/>
      <c r="BJ17" s="157"/>
      <c r="BK17" s="158">
        <v>11</v>
      </c>
      <c r="BL17" s="139">
        <f>SUM(BF17:BK17)+BE17</f>
        <v>52</v>
      </c>
      <c r="BM17" s="1"/>
    </row>
    <row r="18" spans="1:65" ht="12.75" customHeight="1" thickBot="1" x14ac:dyDescent="0.25">
      <c r="B18" s="560">
        <v>4</v>
      </c>
      <c r="C18" s="561"/>
      <c r="D18" s="44"/>
      <c r="E18" s="44"/>
      <c r="F18" s="44"/>
      <c r="G18" s="44"/>
      <c r="H18" s="131" t="s">
        <v>206</v>
      </c>
      <c r="I18" s="131" t="s">
        <v>206</v>
      </c>
      <c r="J18" s="131" t="s">
        <v>206</v>
      </c>
      <c r="K18" s="44"/>
      <c r="L18" s="44"/>
      <c r="M18" s="44"/>
      <c r="N18" s="58"/>
      <c r="O18" s="58"/>
      <c r="P18" s="131"/>
      <c r="Q18" s="131"/>
      <c r="R18" s="263">
        <v>0</v>
      </c>
      <c r="S18" s="263">
        <v>8</v>
      </c>
      <c r="T18" s="263">
        <v>8</v>
      </c>
      <c r="U18" s="132" t="s">
        <v>45</v>
      </c>
      <c r="V18" s="132" t="s">
        <v>45</v>
      </c>
      <c r="W18" s="131" t="s">
        <v>206</v>
      </c>
      <c r="X18" s="131" t="s">
        <v>206</v>
      </c>
      <c r="Y18" s="131" t="s">
        <v>206</v>
      </c>
      <c r="Z18" s="44"/>
      <c r="AA18" s="44"/>
      <c r="AB18" s="44"/>
      <c r="AC18" s="44"/>
      <c r="AD18" s="44"/>
      <c r="AE18" s="131"/>
      <c r="AF18" s="131"/>
      <c r="AG18" s="263">
        <v>0</v>
      </c>
      <c r="AH18" s="263">
        <v>0</v>
      </c>
      <c r="AI18" s="263">
        <v>8</v>
      </c>
      <c r="AJ18" s="263">
        <v>8</v>
      </c>
      <c r="AK18" s="132" t="s">
        <v>17</v>
      </c>
      <c r="AL18" s="132" t="s">
        <v>17</v>
      </c>
      <c r="AM18" s="132" t="s">
        <v>17</v>
      </c>
      <c r="AN18" s="132" t="s">
        <v>17</v>
      </c>
      <c r="AO18" s="132" t="s">
        <v>115</v>
      </c>
      <c r="AP18" s="132" t="s">
        <v>115</v>
      </c>
      <c r="AQ18" s="132" t="s">
        <v>115</v>
      </c>
      <c r="AR18" s="132" t="s">
        <v>115</v>
      </c>
      <c r="AS18" s="263" t="s">
        <v>10</v>
      </c>
      <c r="AT18" s="263" t="s">
        <v>10</v>
      </c>
      <c r="AU18" s="60"/>
      <c r="AV18" s="59"/>
      <c r="AW18" s="59"/>
      <c r="AX18" s="59"/>
      <c r="AY18" s="59"/>
      <c r="AZ18" s="59"/>
      <c r="BA18" s="59"/>
      <c r="BB18" s="59"/>
      <c r="BC18" s="59"/>
      <c r="BD18" s="163">
        <v>4</v>
      </c>
      <c r="BE18" s="259">
        <v>18</v>
      </c>
      <c r="BF18" s="159">
        <v>6</v>
      </c>
      <c r="BG18" s="159">
        <v>3</v>
      </c>
      <c r="BH18" s="159">
        <v>4</v>
      </c>
      <c r="BI18" s="159">
        <v>4</v>
      </c>
      <c r="BJ18" s="159">
        <v>6</v>
      </c>
      <c r="BK18" s="160">
        <v>2</v>
      </c>
      <c r="BL18" s="139">
        <f>SUM(BF18:BK18)+BE18</f>
        <v>43</v>
      </c>
      <c r="BM18" s="1"/>
    </row>
    <row r="19" spans="1:65" ht="12.75" customHeight="1" thickBot="1" x14ac:dyDescent="0.25">
      <c r="C19" s="3"/>
      <c r="BC19" s="578" t="s">
        <v>14</v>
      </c>
      <c r="BD19" s="579"/>
      <c r="BE19" s="165">
        <f>BE15+BE16+BE17+BE18</f>
        <v>120</v>
      </c>
      <c r="BF19" s="165">
        <f>BF15+BF16+BF17+BF18</f>
        <v>24</v>
      </c>
      <c r="BG19" s="165">
        <f t="shared" ref="BG19:BK19" si="0">BG15+BG16+BG17+BG18</f>
        <v>4</v>
      </c>
      <c r="BH19" s="165">
        <f t="shared" si="0"/>
        <v>6</v>
      </c>
      <c r="BI19" s="165">
        <f t="shared" si="0"/>
        <v>4</v>
      </c>
      <c r="BJ19" s="165">
        <f t="shared" si="0"/>
        <v>6</v>
      </c>
      <c r="BK19" s="165">
        <f t="shared" si="0"/>
        <v>35</v>
      </c>
      <c r="BL19" s="262">
        <f>SUM(BF19:BK19)+BE19</f>
        <v>199</v>
      </c>
    </row>
    <row r="20" spans="1:65" ht="12.75" customHeight="1" x14ac:dyDescent="0.2">
      <c r="B20" s="517" t="s">
        <v>15</v>
      </c>
      <c r="C20" s="517"/>
      <c r="D20" s="517"/>
      <c r="E20" s="517"/>
      <c r="F20" s="517"/>
      <c r="G20" s="517"/>
      <c r="H20" s="5"/>
      <c r="I20" s="517" t="s">
        <v>257</v>
      </c>
      <c r="J20" s="517"/>
      <c r="K20" s="517"/>
      <c r="L20" s="517"/>
      <c r="M20" s="517"/>
      <c r="N20" s="517"/>
      <c r="O20" s="517"/>
      <c r="P20" s="5"/>
      <c r="Q20" s="517" t="s">
        <v>42</v>
      </c>
      <c r="R20" s="517"/>
      <c r="S20" s="517"/>
      <c r="T20" s="517"/>
      <c r="U20" s="517"/>
      <c r="V20" s="517"/>
      <c r="W20" s="517"/>
      <c r="X20" s="9"/>
      <c r="Y20" s="517" t="s">
        <v>43</v>
      </c>
      <c r="Z20" s="517"/>
      <c r="AA20" s="517"/>
      <c r="AB20" s="517"/>
      <c r="AC20" s="517"/>
      <c r="AD20" s="517"/>
      <c r="AE20" s="517"/>
      <c r="AF20" s="5"/>
      <c r="AG20" s="517" t="s">
        <v>44</v>
      </c>
      <c r="AH20" s="517"/>
      <c r="AI20" s="517"/>
      <c r="AJ20" s="517"/>
      <c r="AK20" s="517"/>
      <c r="AL20" s="517"/>
      <c r="AM20" s="517"/>
      <c r="AN20" s="5"/>
      <c r="AO20" s="517" t="s">
        <v>210</v>
      </c>
      <c r="AP20" s="517"/>
      <c r="AQ20" s="517"/>
      <c r="AR20" s="517"/>
      <c r="AS20" s="517"/>
      <c r="AT20" s="517"/>
      <c r="AU20" s="517"/>
      <c r="AV20" s="5"/>
      <c r="AW20" s="517" t="s">
        <v>169</v>
      </c>
      <c r="AX20" s="517"/>
      <c r="AY20" s="517"/>
      <c r="AZ20" s="517"/>
      <c r="BA20" s="517"/>
      <c r="BB20" s="517"/>
      <c r="BC20" s="517"/>
      <c r="BE20" s="516" t="s">
        <v>242</v>
      </c>
      <c r="BF20" s="516"/>
      <c r="BG20" s="516"/>
      <c r="BH20" s="516"/>
      <c r="BI20" s="516" t="s">
        <v>16</v>
      </c>
      <c r="BJ20" s="516"/>
      <c r="BK20" s="516"/>
      <c r="BL20" s="516"/>
    </row>
    <row r="21" spans="1:65" ht="12.75" customHeight="1" x14ac:dyDescent="0.2">
      <c r="B21" s="517"/>
      <c r="C21" s="517"/>
      <c r="D21" s="517"/>
      <c r="E21" s="517"/>
      <c r="F21" s="517"/>
      <c r="G21" s="517"/>
      <c r="H21" s="5"/>
      <c r="I21" s="517"/>
      <c r="J21" s="517"/>
      <c r="K21" s="517"/>
      <c r="L21" s="517"/>
      <c r="M21" s="517"/>
      <c r="N21" s="517"/>
      <c r="O21" s="517"/>
      <c r="P21" s="5"/>
      <c r="Q21" s="517"/>
      <c r="R21" s="517"/>
      <c r="S21" s="517"/>
      <c r="T21" s="517"/>
      <c r="U21" s="517"/>
      <c r="V21" s="517"/>
      <c r="W21" s="517"/>
      <c r="X21" s="9"/>
      <c r="Y21" s="517"/>
      <c r="Z21" s="517"/>
      <c r="AA21" s="517"/>
      <c r="AB21" s="517"/>
      <c r="AC21" s="517"/>
      <c r="AD21" s="517"/>
      <c r="AE21" s="517"/>
      <c r="AF21" s="5"/>
      <c r="AG21" s="517"/>
      <c r="AH21" s="517"/>
      <c r="AI21" s="517"/>
      <c r="AJ21" s="517"/>
      <c r="AK21" s="517"/>
      <c r="AL21" s="517"/>
      <c r="AM21" s="517"/>
      <c r="AN21" s="5"/>
      <c r="AO21" s="517"/>
      <c r="AP21" s="517"/>
      <c r="AQ21" s="517"/>
      <c r="AR21" s="517"/>
      <c r="AS21" s="517"/>
      <c r="AT21" s="517"/>
      <c r="AU21" s="517"/>
      <c r="AV21" s="5"/>
      <c r="AW21" s="517"/>
      <c r="AX21" s="517"/>
      <c r="AY21" s="517"/>
      <c r="AZ21" s="517"/>
      <c r="BA21" s="517"/>
      <c r="BB21" s="517"/>
      <c r="BC21" s="517"/>
      <c r="BE21" s="517"/>
      <c r="BF21" s="517"/>
      <c r="BG21" s="517"/>
      <c r="BH21" s="517"/>
      <c r="BI21" s="517"/>
      <c r="BJ21" s="517"/>
      <c r="BK21" s="517"/>
      <c r="BL21" s="517"/>
    </row>
    <row r="22" spans="1:65" ht="12.75" customHeight="1" x14ac:dyDescent="0.2">
      <c r="B22" s="517"/>
      <c r="C22" s="517"/>
      <c r="D22" s="517"/>
      <c r="E22" s="517"/>
      <c r="F22" s="517"/>
      <c r="G22" s="517"/>
      <c r="H22" s="5"/>
      <c r="I22" s="517"/>
      <c r="J22" s="517"/>
      <c r="K22" s="517"/>
      <c r="L22" s="517"/>
      <c r="M22" s="517"/>
      <c r="N22" s="517"/>
      <c r="O22" s="517"/>
      <c r="P22" s="5"/>
      <c r="Q22" s="517"/>
      <c r="R22" s="517"/>
      <c r="S22" s="517"/>
      <c r="T22" s="517"/>
      <c r="U22" s="517"/>
      <c r="V22" s="517"/>
      <c r="W22" s="517"/>
      <c r="X22" s="9"/>
      <c r="Y22" s="517"/>
      <c r="Z22" s="517"/>
      <c r="AA22" s="517"/>
      <c r="AB22" s="517"/>
      <c r="AC22" s="517"/>
      <c r="AD22" s="517"/>
      <c r="AE22" s="517"/>
      <c r="AF22" s="5"/>
      <c r="AG22" s="517"/>
      <c r="AH22" s="517"/>
      <c r="AI22" s="517"/>
      <c r="AJ22" s="517"/>
      <c r="AK22" s="517"/>
      <c r="AL22" s="517"/>
      <c r="AM22" s="517"/>
      <c r="AN22" s="5"/>
      <c r="AO22" s="517"/>
      <c r="AP22" s="517"/>
      <c r="AQ22" s="517"/>
      <c r="AR22" s="517"/>
      <c r="AS22" s="517"/>
      <c r="AT22" s="517"/>
      <c r="AU22" s="517"/>
      <c r="AV22" s="5"/>
      <c r="AW22" s="517"/>
      <c r="AX22" s="517"/>
      <c r="AY22" s="517"/>
      <c r="AZ22" s="517"/>
      <c r="BA22" s="517"/>
      <c r="BB22" s="517"/>
      <c r="BC22" s="517"/>
      <c r="BE22" s="517"/>
      <c r="BF22" s="517"/>
      <c r="BG22" s="517"/>
      <c r="BH22" s="517"/>
      <c r="BI22" s="517"/>
      <c r="BJ22" s="517"/>
      <c r="BK22" s="517"/>
      <c r="BL22" s="517"/>
    </row>
    <row r="23" spans="1:65" ht="9" customHeight="1" x14ac:dyDescent="0.2">
      <c r="B23" s="517"/>
      <c r="C23" s="517"/>
      <c r="D23" s="517"/>
      <c r="E23" s="517"/>
      <c r="F23" s="517"/>
      <c r="G23" s="517"/>
      <c r="H23" s="5"/>
      <c r="I23" s="517"/>
      <c r="J23" s="517"/>
      <c r="K23" s="517"/>
      <c r="L23" s="517"/>
      <c r="M23" s="517"/>
      <c r="N23" s="517"/>
      <c r="O23" s="517"/>
      <c r="P23" s="5"/>
      <c r="Q23" s="517"/>
      <c r="R23" s="517"/>
      <c r="S23" s="517"/>
      <c r="T23" s="517"/>
      <c r="U23" s="517"/>
      <c r="V23" s="517"/>
      <c r="W23" s="517"/>
      <c r="X23" s="9"/>
      <c r="Y23" s="517"/>
      <c r="Z23" s="517"/>
      <c r="AA23" s="517"/>
      <c r="AB23" s="517"/>
      <c r="AC23" s="517"/>
      <c r="AD23" s="517"/>
      <c r="AE23" s="517"/>
      <c r="AF23" s="5"/>
      <c r="AG23" s="517"/>
      <c r="AH23" s="517"/>
      <c r="AI23" s="517"/>
      <c r="AJ23" s="517"/>
      <c r="AK23" s="517"/>
      <c r="AL23" s="517"/>
      <c r="AM23" s="517"/>
      <c r="AN23" s="5"/>
      <c r="AO23" s="517"/>
      <c r="AP23" s="517"/>
      <c r="AQ23" s="517"/>
      <c r="AR23" s="517"/>
      <c r="AS23" s="517"/>
      <c r="AT23" s="517"/>
      <c r="AU23" s="517"/>
      <c r="AV23" s="5"/>
      <c r="AW23" s="517"/>
      <c r="AX23" s="517"/>
      <c r="AY23" s="517"/>
      <c r="AZ23" s="517"/>
      <c r="BA23" s="517"/>
      <c r="BB23" s="517"/>
      <c r="BC23" s="517"/>
      <c r="BE23" s="517"/>
      <c r="BF23" s="517"/>
      <c r="BG23" s="517"/>
      <c r="BH23" s="517"/>
      <c r="BI23" s="517"/>
      <c r="BJ23" s="517"/>
      <c r="BK23" s="517"/>
      <c r="BL23" s="517"/>
    </row>
    <row r="24" spans="1:65" ht="0.75" hidden="1" customHeight="1" x14ac:dyDescent="0.2">
      <c r="B24" s="517"/>
      <c r="C24" s="517"/>
      <c r="D24" s="517"/>
      <c r="E24" s="517"/>
      <c r="F24" s="517"/>
      <c r="G24" s="517"/>
      <c r="H24" s="5"/>
      <c r="I24" s="517"/>
      <c r="J24" s="517"/>
      <c r="K24" s="517"/>
      <c r="L24" s="517"/>
      <c r="M24" s="517"/>
      <c r="N24" s="517"/>
      <c r="O24" s="517"/>
      <c r="P24" s="5"/>
      <c r="Q24" s="517"/>
      <c r="R24" s="517"/>
      <c r="S24" s="517"/>
      <c r="T24" s="517"/>
      <c r="U24" s="517"/>
      <c r="V24" s="517"/>
      <c r="W24" s="517"/>
      <c r="X24" s="9"/>
      <c r="Y24" s="517"/>
      <c r="Z24" s="517"/>
      <c r="AA24" s="517"/>
      <c r="AB24" s="517"/>
      <c r="AC24" s="517"/>
      <c r="AD24" s="517"/>
      <c r="AE24" s="517"/>
      <c r="AF24" s="5"/>
      <c r="AG24" s="517"/>
      <c r="AH24" s="517"/>
      <c r="AI24" s="517"/>
      <c r="AJ24" s="517"/>
      <c r="AK24" s="517"/>
      <c r="AL24" s="517"/>
      <c r="AM24" s="517"/>
      <c r="AN24" s="5"/>
      <c r="AO24" s="517"/>
      <c r="AP24" s="517"/>
      <c r="AQ24" s="517"/>
      <c r="AR24" s="517"/>
      <c r="AS24" s="517"/>
      <c r="AT24" s="517"/>
      <c r="AU24" s="517"/>
      <c r="AV24" s="5"/>
      <c r="AW24" s="517"/>
      <c r="AX24" s="517"/>
      <c r="AY24" s="517"/>
      <c r="AZ24" s="517"/>
      <c r="BA24" s="517"/>
      <c r="BB24" s="517"/>
      <c r="BC24" s="517"/>
      <c r="BF24" s="9"/>
      <c r="BG24" s="9"/>
      <c r="BH24" s="9"/>
      <c r="BI24" s="517"/>
      <c r="BJ24" s="517"/>
      <c r="BK24" s="517"/>
      <c r="BL24" s="517"/>
    </row>
    <row r="25" spans="1:65" ht="12.75" customHeight="1" x14ac:dyDescent="0.2">
      <c r="C25" s="3"/>
      <c r="D25" s="6"/>
      <c r="E25" s="6"/>
      <c r="F25" s="6"/>
      <c r="G25" s="6"/>
      <c r="H25" s="6"/>
      <c r="I25" s="6"/>
      <c r="J25" s="5"/>
      <c r="K25" s="5"/>
      <c r="L25" s="5"/>
      <c r="M25" s="6"/>
      <c r="N25" s="6"/>
      <c r="O25" s="6"/>
      <c r="P25" s="6"/>
      <c r="Q25" s="6"/>
      <c r="R25" s="7"/>
      <c r="S25" s="8"/>
      <c r="T25" s="6"/>
      <c r="U25" s="6"/>
      <c r="V25" s="6"/>
      <c r="W25" s="6"/>
      <c r="X25" s="6"/>
      <c r="Y25" s="6"/>
      <c r="Z25" s="6"/>
      <c r="AA25" s="6"/>
      <c r="AB25" s="4"/>
      <c r="AC25" s="4"/>
      <c r="AD25" s="6"/>
      <c r="AE25" s="6"/>
      <c r="AF25" s="6"/>
      <c r="AG25" s="6"/>
      <c r="AH25" s="6"/>
      <c r="AI25" s="6"/>
      <c r="AJ25" s="5"/>
      <c r="AK25" s="5"/>
      <c r="AL25" s="5"/>
      <c r="AM25" s="6"/>
      <c r="AN25" s="6"/>
      <c r="AO25" s="6"/>
      <c r="AP25" s="6"/>
      <c r="AQ25" s="6"/>
      <c r="AR25" s="4"/>
      <c r="AS25" s="4"/>
      <c r="AT25" s="6"/>
      <c r="AU25" s="6"/>
      <c r="AV25" s="6"/>
      <c r="AW25" s="6"/>
      <c r="AX25" s="6"/>
      <c r="AY25" s="6"/>
      <c r="AZ25" s="4"/>
      <c r="BA25" s="4"/>
      <c r="BB25" s="6"/>
      <c r="BC25" s="6"/>
      <c r="BD25" s="6"/>
      <c r="BE25" s="6"/>
      <c r="BF25" s="4"/>
      <c r="BG25" s="6"/>
      <c r="BH25" s="6"/>
      <c r="BI25" s="4"/>
      <c r="BJ25" s="5"/>
      <c r="BK25" s="5"/>
      <c r="BL25" s="5"/>
    </row>
    <row r="26" spans="1:65" ht="12.75" customHeight="1" x14ac:dyDescent="0.2">
      <c r="K26" s="518"/>
      <c r="L26" s="572"/>
      <c r="M26" s="519"/>
      <c r="P26" s="5"/>
      <c r="Q26" s="5"/>
      <c r="S26" s="518" t="s">
        <v>19</v>
      </c>
      <c r="T26" s="572"/>
      <c r="U26" s="519"/>
      <c r="AA26" s="518">
        <v>8</v>
      </c>
      <c r="AB26" s="572"/>
      <c r="AC26" s="519"/>
      <c r="AI26" s="518" t="s">
        <v>17</v>
      </c>
      <c r="AJ26" s="572"/>
      <c r="AK26" s="519"/>
      <c r="AQ26" s="518" t="s">
        <v>18</v>
      </c>
      <c r="AR26" s="572"/>
      <c r="AS26" s="519"/>
      <c r="AY26" s="518" t="s">
        <v>10</v>
      </c>
      <c r="AZ26" s="572"/>
      <c r="BA26" s="519"/>
      <c r="BF26" s="522" t="s">
        <v>47</v>
      </c>
      <c r="BG26" s="523"/>
      <c r="BH26" s="37"/>
      <c r="BI26" s="261"/>
      <c r="BJ26" s="518" t="s">
        <v>45</v>
      </c>
      <c r="BK26" s="519"/>
      <c r="BL26" s="5"/>
    </row>
    <row r="27" spans="1:65" ht="12.75" customHeight="1" x14ac:dyDescent="0.2">
      <c r="K27" s="520"/>
      <c r="L27" s="573"/>
      <c r="M27" s="521"/>
      <c r="P27" s="5"/>
      <c r="Q27" s="5"/>
      <c r="S27" s="520"/>
      <c r="T27" s="573"/>
      <c r="U27" s="521"/>
      <c r="AA27" s="520"/>
      <c r="AB27" s="573"/>
      <c r="AC27" s="521"/>
      <c r="AI27" s="520"/>
      <c r="AJ27" s="573"/>
      <c r="AK27" s="521"/>
      <c r="AQ27" s="520"/>
      <c r="AR27" s="573"/>
      <c r="AS27" s="521"/>
      <c r="AY27" s="520"/>
      <c r="AZ27" s="573"/>
      <c r="BA27" s="521"/>
      <c r="BF27" s="524"/>
      <c r="BG27" s="525"/>
      <c r="BH27" s="37"/>
      <c r="BI27" s="261"/>
      <c r="BJ27" s="520"/>
      <c r="BK27" s="521"/>
      <c r="BL27" s="5"/>
    </row>
    <row r="28" spans="1:65" ht="12.75" customHeight="1" x14ac:dyDescent="0.2">
      <c r="P28" s="5"/>
      <c r="Q28" s="5"/>
      <c r="BH28" s="5"/>
      <c r="BJ28" s="5"/>
      <c r="BK28" s="5"/>
      <c r="BL28" s="5"/>
    </row>
    <row r="29" spans="1:65" x14ac:dyDescent="0.2">
      <c r="R29" s="5"/>
      <c r="S29" s="5"/>
      <c r="T29" s="5"/>
      <c r="U29" s="5"/>
      <c r="V29" s="5"/>
      <c r="W29" s="5"/>
      <c r="X29" s="5"/>
    </row>
    <row r="30" spans="1:65" x14ac:dyDescent="0.2">
      <c r="R30" s="5"/>
      <c r="S30" s="5"/>
      <c r="T30" s="5"/>
      <c r="U30" s="5"/>
      <c r="V30" s="5"/>
      <c r="W30" s="5"/>
      <c r="X30" s="5"/>
    </row>
    <row r="31" spans="1:65" x14ac:dyDescent="0.2">
      <c r="R31" s="5"/>
      <c r="S31" s="5"/>
      <c r="T31" s="5"/>
      <c r="U31" s="5"/>
      <c r="V31" s="5"/>
      <c r="W31" s="5"/>
      <c r="X31" s="5"/>
    </row>
  </sheetData>
  <mergeCells count="58">
    <mergeCell ref="B20:G24"/>
    <mergeCell ref="AU4:AU13"/>
    <mergeCell ref="AQ4:AT5"/>
    <mergeCell ref="AI26:AK27"/>
    <mergeCell ref="BC19:BD19"/>
    <mergeCell ref="AY4:AY13"/>
    <mergeCell ref="AO20:AU24"/>
    <mergeCell ref="AL4:AL13"/>
    <mergeCell ref="AW20:BC24"/>
    <mergeCell ref="AQ26:AS27"/>
    <mergeCell ref="I20:O24"/>
    <mergeCell ref="AG20:AM24"/>
    <mergeCell ref="Q20:W24"/>
    <mergeCell ref="AY26:BA27"/>
    <mergeCell ref="AZ4:BC5"/>
    <mergeCell ref="I4:K5"/>
    <mergeCell ref="M4:P5"/>
    <mergeCell ref="AH4:AH13"/>
    <mergeCell ref="AI4:AK5"/>
    <mergeCell ref="AM4:AP5"/>
    <mergeCell ref="V4:X5"/>
    <mergeCell ref="AD4:AG5"/>
    <mergeCell ref="K26:M27"/>
    <mergeCell ref="S26:U27"/>
    <mergeCell ref="AA26:AC27"/>
    <mergeCell ref="Y20:AE24"/>
    <mergeCell ref="B18:C18"/>
    <mergeCell ref="B4:C13"/>
    <mergeCell ref="Z4:AB5"/>
    <mergeCell ref="L4:L13"/>
    <mergeCell ref="AC4:AC13"/>
    <mergeCell ref="Y4:Y13"/>
    <mergeCell ref="Q4:T5"/>
    <mergeCell ref="B16:C16"/>
    <mergeCell ref="B17:C17"/>
    <mergeCell ref="B15:C15"/>
    <mergeCell ref="BD3:BL3"/>
    <mergeCell ref="W1:BA1"/>
    <mergeCell ref="B3:BC3"/>
    <mergeCell ref="D4:G5"/>
    <mergeCell ref="U4:U13"/>
    <mergeCell ref="H4:H13"/>
    <mergeCell ref="BD4:BD14"/>
    <mergeCell ref="W2:BA2"/>
    <mergeCell ref="BH4:BI5"/>
    <mergeCell ref="AV4:AX5"/>
    <mergeCell ref="BE20:BH23"/>
    <mergeCell ref="BI20:BL24"/>
    <mergeCell ref="BJ26:BK27"/>
    <mergeCell ref="BF26:BG27"/>
    <mergeCell ref="BL4:BL14"/>
    <mergeCell ref="BK4:BK14"/>
    <mergeCell ref="BJ4:BJ14"/>
    <mergeCell ref="BI6:BI14"/>
    <mergeCell ref="BH6:BH14"/>
    <mergeCell ref="BG4:BG14"/>
    <mergeCell ref="BF4:BF14"/>
    <mergeCell ref="BE4:BE14"/>
  </mergeCells>
  <phoneticPr fontId="4" type="noConversion"/>
  <pageMargins left="0.15748031496062992" right="0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3"/>
  <sheetViews>
    <sheetView zoomScale="85" zoomScaleNormal="85" zoomScaleSheetLayoutView="130" workbookViewId="0">
      <selection activeCell="A64" sqref="A64"/>
    </sheetView>
  </sheetViews>
  <sheetFormatPr defaultRowHeight="12.75" x14ac:dyDescent="0.2"/>
  <cols>
    <col min="1" max="1" width="13.42578125" style="15" customWidth="1"/>
    <col min="2" max="2" width="73.85546875" style="15" customWidth="1"/>
    <col min="3" max="3" width="6" style="14" customWidth="1"/>
    <col min="4" max="4" width="7.85546875" style="14" customWidth="1"/>
    <col min="5" max="5" width="5.28515625" style="14" customWidth="1"/>
    <col min="6" max="6" width="5.42578125" style="242" customWidth="1"/>
    <col min="7" max="8" width="6.5703125" style="174" customWidth="1"/>
    <col min="9" max="9" width="7.28515625" style="14" customWidth="1"/>
    <col min="10" max="11" width="7.28515625" style="174" customWidth="1"/>
    <col min="12" max="12" width="6.85546875" style="14" customWidth="1"/>
    <col min="13" max="13" width="6.28515625" style="14" customWidth="1"/>
    <col min="14" max="14" width="5.5703125" style="14" customWidth="1"/>
    <col min="15" max="15" width="6.5703125" style="14" customWidth="1"/>
    <col min="16" max="16" width="5.42578125" style="14" customWidth="1"/>
    <col min="17" max="17" width="4.7109375" style="14" customWidth="1"/>
    <col min="18" max="18" width="5.140625" style="14" customWidth="1"/>
    <col min="19" max="19" width="4.85546875" style="30" customWidth="1"/>
    <col min="20" max="20" width="3.85546875" style="242" customWidth="1"/>
    <col min="21" max="21" width="3.5703125" style="242" customWidth="1"/>
    <col min="22" max="22" width="4.85546875" style="30" customWidth="1"/>
    <col min="23" max="23" width="4.140625" style="242" customWidth="1"/>
    <col min="24" max="24" width="3.28515625" style="242" customWidth="1"/>
    <col min="25" max="25" width="4.85546875" style="14" customWidth="1"/>
    <col min="26" max="26" width="4.140625" style="242" customWidth="1"/>
    <col min="27" max="27" width="3.140625" style="242" customWidth="1"/>
    <col min="28" max="28" width="4.28515625" style="14" customWidth="1"/>
    <col min="29" max="29" width="4" style="242" customWidth="1"/>
    <col min="30" max="30" width="3.140625" style="242" customWidth="1"/>
    <col min="31" max="31" width="5" style="14" customWidth="1"/>
    <col min="32" max="32" width="4.42578125" style="242" customWidth="1"/>
    <col min="33" max="33" width="3.28515625" style="242" customWidth="1"/>
    <col min="34" max="34" width="5.28515625" style="14" customWidth="1"/>
    <col min="35" max="35" width="4.28515625" style="242" customWidth="1"/>
    <col min="36" max="36" width="3.28515625" style="242" customWidth="1"/>
    <col min="37" max="37" width="4.140625" style="14" customWidth="1"/>
    <col min="38" max="38" width="4.140625" style="14" hidden="1" customWidth="1"/>
    <col min="39" max="39" width="4.140625" style="242" customWidth="1"/>
    <col min="40" max="40" width="3.140625" style="242" customWidth="1"/>
    <col min="41" max="42" width="4.28515625" style="15" customWidth="1"/>
    <col min="43" max="43" width="3" style="15" customWidth="1"/>
    <col min="44" max="16384" width="9.140625" style="15"/>
  </cols>
  <sheetData>
    <row r="1" spans="1:45" ht="15.75" x14ac:dyDescent="0.2">
      <c r="A1" s="663" t="s">
        <v>20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245"/>
      <c r="AN1" s="245"/>
    </row>
    <row r="2" spans="1:45" x14ac:dyDescent="0.2">
      <c r="D2" s="45"/>
      <c r="E2" s="43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313"/>
      <c r="AP2" s="313"/>
      <c r="AQ2" s="313"/>
    </row>
    <row r="3" spans="1:45" ht="27" customHeight="1" x14ac:dyDescent="0.2">
      <c r="A3" s="624" t="s">
        <v>21</v>
      </c>
      <c r="B3" s="631" t="s">
        <v>260</v>
      </c>
      <c r="C3" s="634" t="s">
        <v>59</v>
      </c>
      <c r="D3" s="635"/>
      <c r="E3" s="635"/>
      <c r="F3" s="636"/>
      <c r="G3" s="635" t="s">
        <v>233</v>
      </c>
      <c r="H3" s="671"/>
      <c r="I3" s="676" t="s">
        <v>26</v>
      </c>
      <c r="J3" s="677"/>
      <c r="K3" s="678"/>
      <c r="L3" s="677" t="s">
        <v>238</v>
      </c>
      <c r="M3" s="677"/>
      <c r="N3" s="677"/>
      <c r="O3" s="677"/>
      <c r="P3" s="678"/>
      <c r="Q3" s="634" t="s">
        <v>56</v>
      </c>
      <c r="R3" s="667"/>
      <c r="S3" s="661" t="s">
        <v>259</v>
      </c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6"/>
    </row>
    <row r="4" spans="1:45" ht="15" customHeight="1" x14ac:dyDescent="0.2">
      <c r="A4" s="625"/>
      <c r="B4" s="632"/>
      <c r="C4" s="637"/>
      <c r="D4" s="638"/>
      <c r="E4" s="638"/>
      <c r="F4" s="639"/>
      <c r="G4" s="672"/>
      <c r="H4" s="673"/>
      <c r="I4" s="648" t="s">
        <v>27</v>
      </c>
      <c r="J4" s="644" t="s">
        <v>31</v>
      </c>
      <c r="K4" s="627" t="s">
        <v>237</v>
      </c>
      <c r="L4" s="648" t="s">
        <v>31</v>
      </c>
      <c r="M4" s="664" t="s">
        <v>28</v>
      </c>
      <c r="N4" s="665"/>
      <c r="O4" s="665"/>
      <c r="P4" s="666"/>
      <c r="Q4" s="668"/>
      <c r="R4" s="668"/>
      <c r="S4" s="662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2"/>
    </row>
    <row r="5" spans="1:45" ht="18" customHeight="1" x14ac:dyDescent="0.2">
      <c r="A5" s="625"/>
      <c r="B5" s="632"/>
      <c r="C5" s="640"/>
      <c r="D5" s="641"/>
      <c r="E5" s="641"/>
      <c r="F5" s="642"/>
      <c r="G5" s="674"/>
      <c r="H5" s="675"/>
      <c r="I5" s="649"/>
      <c r="J5" s="645"/>
      <c r="K5" s="643"/>
      <c r="L5" s="649"/>
      <c r="M5" s="629" t="s">
        <v>29</v>
      </c>
      <c r="N5" s="669" t="s">
        <v>30</v>
      </c>
      <c r="O5" s="669"/>
      <c r="P5" s="670"/>
      <c r="Q5" s="644" t="s">
        <v>34</v>
      </c>
      <c r="R5" s="627" t="s">
        <v>35</v>
      </c>
      <c r="S5" s="573" t="s">
        <v>147</v>
      </c>
      <c r="T5" s="573"/>
      <c r="U5" s="573"/>
      <c r="V5" s="573"/>
      <c r="W5" s="573"/>
      <c r="X5" s="660"/>
      <c r="Y5" s="573" t="s">
        <v>23</v>
      </c>
      <c r="Z5" s="573"/>
      <c r="AA5" s="573"/>
      <c r="AB5" s="573"/>
      <c r="AC5" s="573"/>
      <c r="AD5" s="660"/>
      <c r="AE5" s="573" t="s">
        <v>161</v>
      </c>
      <c r="AF5" s="573"/>
      <c r="AG5" s="573"/>
      <c r="AH5" s="573"/>
      <c r="AI5" s="573"/>
      <c r="AJ5" s="573"/>
      <c r="AK5" s="654" t="s">
        <v>207</v>
      </c>
      <c r="AL5" s="654"/>
      <c r="AM5" s="654"/>
      <c r="AN5" s="654"/>
      <c r="AO5" s="654"/>
      <c r="AP5" s="654"/>
      <c r="AQ5" s="654"/>
    </row>
    <row r="6" spans="1:45" ht="25.5" customHeight="1" x14ac:dyDescent="0.2">
      <c r="A6" s="625"/>
      <c r="B6" s="632"/>
      <c r="C6" s="629" t="s">
        <v>58</v>
      </c>
      <c r="D6" s="629" t="s">
        <v>262</v>
      </c>
      <c r="E6" s="629" t="s">
        <v>232</v>
      </c>
      <c r="F6" s="627" t="s">
        <v>261</v>
      </c>
      <c r="G6" s="644" t="s">
        <v>234</v>
      </c>
      <c r="H6" s="627" t="s">
        <v>235</v>
      </c>
      <c r="I6" s="649"/>
      <c r="J6" s="645"/>
      <c r="K6" s="643"/>
      <c r="L6" s="649"/>
      <c r="M6" s="647"/>
      <c r="N6" s="629" t="s">
        <v>125</v>
      </c>
      <c r="O6" s="629" t="s">
        <v>32</v>
      </c>
      <c r="P6" s="627" t="s">
        <v>33</v>
      </c>
      <c r="Q6" s="645"/>
      <c r="R6" s="643"/>
      <c r="S6" s="658" t="s">
        <v>265</v>
      </c>
      <c r="T6" s="658"/>
      <c r="U6" s="659"/>
      <c r="V6" s="658" t="s">
        <v>266</v>
      </c>
      <c r="W6" s="658"/>
      <c r="X6" s="659"/>
      <c r="Y6" s="658" t="s">
        <v>269</v>
      </c>
      <c r="Z6" s="658"/>
      <c r="AA6" s="659"/>
      <c r="AB6" s="658" t="s">
        <v>270</v>
      </c>
      <c r="AC6" s="658"/>
      <c r="AD6" s="659"/>
      <c r="AE6" s="658" t="s">
        <v>267</v>
      </c>
      <c r="AF6" s="658"/>
      <c r="AG6" s="659"/>
      <c r="AH6" s="658" t="s">
        <v>271</v>
      </c>
      <c r="AI6" s="658"/>
      <c r="AJ6" s="658"/>
      <c r="AK6" s="684" t="s">
        <v>268</v>
      </c>
      <c r="AL6" s="652"/>
      <c r="AM6" s="652"/>
      <c r="AN6" s="685"/>
      <c r="AO6" s="651" t="s">
        <v>272</v>
      </c>
      <c r="AP6" s="652"/>
      <c r="AQ6" s="653"/>
    </row>
    <row r="7" spans="1:45" s="48" customFormat="1" ht="138.75" customHeight="1" x14ac:dyDescent="0.2">
      <c r="A7" s="626"/>
      <c r="B7" s="633"/>
      <c r="C7" s="630"/>
      <c r="D7" s="630"/>
      <c r="E7" s="630"/>
      <c r="F7" s="628"/>
      <c r="G7" s="646"/>
      <c r="H7" s="628"/>
      <c r="I7" s="650"/>
      <c r="J7" s="646"/>
      <c r="K7" s="628"/>
      <c r="L7" s="650"/>
      <c r="M7" s="630"/>
      <c r="N7" s="630"/>
      <c r="O7" s="630"/>
      <c r="P7" s="628"/>
      <c r="Q7" s="646"/>
      <c r="R7" s="628"/>
      <c r="S7" s="295" t="s">
        <v>29</v>
      </c>
      <c r="T7" s="275" t="s">
        <v>263</v>
      </c>
      <c r="U7" s="246" t="s">
        <v>264</v>
      </c>
      <c r="V7" s="295" t="s">
        <v>29</v>
      </c>
      <c r="W7" s="275" t="s">
        <v>263</v>
      </c>
      <c r="X7" s="246" t="s">
        <v>264</v>
      </c>
      <c r="Y7" s="295" t="s">
        <v>29</v>
      </c>
      <c r="Z7" s="275" t="s">
        <v>263</v>
      </c>
      <c r="AA7" s="246" t="s">
        <v>264</v>
      </c>
      <c r="AB7" s="295" t="s">
        <v>29</v>
      </c>
      <c r="AC7" s="275" t="s">
        <v>263</v>
      </c>
      <c r="AD7" s="246" t="s">
        <v>264</v>
      </c>
      <c r="AE7" s="295" t="s">
        <v>29</v>
      </c>
      <c r="AF7" s="275" t="s">
        <v>263</v>
      </c>
      <c r="AG7" s="246" t="s">
        <v>264</v>
      </c>
      <c r="AH7" s="295" t="s">
        <v>29</v>
      </c>
      <c r="AI7" s="275" t="s">
        <v>263</v>
      </c>
      <c r="AJ7" s="246" t="s">
        <v>264</v>
      </c>
      <c r="AK7" s="314" t="s">
        <v>29</v>
      </c>
      <c r="AL7" s="275" t="s">
        <v>263</v>
      </c>
      <c r="AM7" s="275" t="s">
        <v>263</v>
      </c>
      <c r="AN7" s="315" t="s">
        <v>264</v>
      </c>
      <c r="AO7" s="314" t="s">
        <v>29</v>
      </c>
      <c r="AP7" s="275" t="s">
        <v>263</v>
      </c>
      <c r="AQ7" s="341" t="s">
        <v>264</v>
      </c>
      <c r="AR7" s="274"/>
    </row>
    <row r="8" spans="1:45" s="24" customFormat="1" ht="17.25" customHeight="1" thickBot="1" x14ac:dyDescent="0.25">
      <c r="A8" s="61"/>
      <c r="B8" s="62" t="s">
        <v>273</v>
      </c>
      <c r="C8" s="199">
        <f>SUM(C9+C27+C33+C36)</f>
        <v>16</v>
      </c>
      <c r="D8" s="199" t="s">
        <v>316</v>
      </c>
      <c r="E8" s="63">
        <f>SUM(E9+E27+E33+E36)</f>
        <v>2</v>
      </c>
      <c r="F8" s="199"/>
      <c r="G8" s="309">
        <f t="shared" ref="G8:R8" si="0">SUM(G9+G27+G33+G36)</f>
        <v>45</v>
      </c>
      <c r="H8" s="199">
        <f t="shared" si="0"/>
        <v>10</v>
      </c>
      <c r="I8" s="63">
        <f t="shared" si="0"/>
        <v>5292</v>
      </c>
      <c r="J8" s="63">
        <f t="shared" si="0"/>
        <v>1764</v>
      </c>
      <c r="K8" s="199">
        <f t="shared" si="0"/>
        <v>3528</v>
      </c>
      <c r="L8" s="194">
        <f t="shared" si="0"/>
        <v>4652</v>
      </c>
      <c r="M8" s="63">
        <f t="shared" si="0"/>
        <v>640</v>
      </c>
      <c r="N8" s="63">
        <f t="shared" si="0"/>
        <v>330</v>
      </c>
      <c r="O8" s="63">
        <f t="shared" si="0"/>
        <v>298</v>
      </c>
      <c r="P8" s="199">
        <f t="shared" si="0"/>
        <v>12</v>
      </c>
      <c r="Q8" s="194">
        <f t="shared" si="0"/>
        <v>144</v>
      </c>
      <c r="R8" s="199">
        <f t="shared" si="0"/>
        <v>216</v>
      </c>
      <c r="S8" s="350">
        <f>SUM(S9)</f>
        <v>80</v>
      </c>
      <c r="T8" s="63">
        <f t="shared" ref="T8:X8" si="1">SUM(T9)</f>
        <v>44</v>
      </c>
      <c r="U8" s="199">
        <f t="shared" si="1"/>
        <v>10</v>
      </c>
      <c r="V8" s="350">
        <f t="shared" si="1"/>
        <v>80</v>
      </c>
      <c r="W8" s="63">
        <f t="shared" si="1"/>
        <v>46</v>
      </c>
      <c r="X8" s="199">
        <f t="shared" si="1"/>
        <v>4</v>
      </c>
      <c r="Y8" s="410">
        <f>Y26</f>
        <v>80</v>
      </c>
      <c r="Z8" s="199">
        <f t="shared" ref="Z8:AQ8" si="2">Z26</f>
        <v>42</v>
      </c>
      <c r="AA8" s="199">
        <f t="shared" si="2"/>
        <v>8</v>
      </c>
      <c r="AB8" s="410">
        <f t="shared" si="2"/>
        <v>80</v>
      </c>
      <c r="AC8" s="199">
        <f t="shared" si="2"/>
        <v>41</v>
      </c>
      <c r="AD8" s="199">
        <f t="shared" si="2"/>
        <v>5</v>
      </c>
      <c r="AE8" s="410">
        <f t="shared" si="2"/>
        <v>80</v>
      </c>
      <c r="AF8" s="199">
        <f t="shared" si="2"/>
        <v>44</v>
      </c>
      <c r="AG8" s="199">
        <f t="shared" si="2"/>
        <v>4</v>
      </c>
      <c r="AH8" s="410">
        <f t="shared" si="2"/>
        <v>80</v>
      </c>
      <c r="AI8" s="199">
        <f t="shared" si="2"/>
        <v>41</v>
      </c>
      <c r="AJ8" s="199">
        <f t="shared" si="2"/>
        <v>4</v>
      </c>
      <c r="AK8" s="410">
        <f t="shared" si="2"/>
        <v>80</v>
      </c>
      <c r="AL8" s="199">
        <f t="shared" si="2"/>
        <v>0</v>
      </c>
      <c r="AM8" s="199">
        <f t="shared" si="2"/>
        <v>41</v>
      </c>
      <c r="AN8" s="199">
        <f t="shared" si="2"/>
        <v>3</v>
      </c>
      <c r="AO8" s="410">
        <f t="shared" si="2"/>
        <v>80</v>
      </c>
      <c r="AP8" s="199">
        <f t="shared" si="2"/>
        <v>39</v>
      </c>
      <c r="AQ8" s="199">
        <f t="shared" si="2"/>
        <v>5</v>
      </c>
    </row>
    <row r="9" spans="1:45" s="31" customFormat="1" ht="17.25" customHeight="1" thickBot="1" x14ac:dyDescent="0.25">
      <c r="A9" s="65" t="s">
        <v>274</v>
      </c>
      <c r="B9" s="64" t="s">
        <v>275</v>
      </c>
      <c r="C9" s="65">
        <v>5</v>
      </c>
      <c r="D9" s="65">
        <v>10</v>
      </c>
      <c r="E9" s="65"/>
      <c r="F9" s="331">
        <v>1</v>
      </c>
      <c r="G9" s="182">
        <v>14</v>
      </c>
      <c r="H9" s="183">
        <v>5</v>
      </c>
      <c r="I9" s="195">
        <f t="shared" ref="I9:X9" si="3">I10+I20</f>
        <v>2106</v>
      </c>
      <c r="J9" s="66">
        <f t="shared" si="3"/>
        <v>702</v>
      </c>
      <c r="K9" s="200">
        <f t="shared" si="3"/>
        <v>1404</v>
      </c>
      <c r="L9" s="195">
        <f t="shared" si="3"/>
        <v>1946</v>
      </c>
      <c r="M9" s="66">
        <f t="shared" si="3"/>
        <v>160</v>
      </c>
      <c r="N9" s="66">
        <f t="shared" si="3"/>
        <v>90</v>
      </c>
      <c r="O9" s="66">
        <f t="shared" si="3"/>
        <v>70</v>
      </c>
      <c r="P9" s="200">
        <f t="shared" si="3"/>
        <v>0</v>
      </c>
      <c r="Q9" s="195">
        <f t="shared" si="3"/>
        <v>0</v>
      </c>
      <c r="R9" s="200">
        <f t="shared" si="3"/>
        <v>0</v>
      </c>
      <c r="S9" s="372">
        <f t="shared" si="3"/>
        <v>80</v>
      </c>
      <c r="T9" s="66">
        <f t="shared" si="3"/>
        <v>44</v>
      </c>
      <c r="U9" s="200">
        <f t="shared" si="3"/>
        <v>10</v>
      </c>
      <c r="V9" s="351">
        <f t="shared" si="3"/>
        <v>80</v>
      </c>
      <c r="W9" s="66">
        <f t="shared" si="3"/>
        <v>46</v>
      </c>
      <c r="X9" s="200">
        <f t="shared" si="3"/>
        <v>4</v>
      </c>
      <c r="Y9" s="351">
        <f t="shared" ref="Y9:AQ9" si="4">Y10+Y19</f>
        <v>0</v>
      </c>
      <c r="Z9" s="66">
        <f t="shared" si="4"/>
        <v>0</v>
      </c>
      <c r="AA9" s="200">
        <f t="shared" si="4"/>
        <v>0</v>
      </c>
      <c r="AB9" s="351">
        <f t="shared" si="4"/>
        <v>0</v>
      </c>
      <c r="AC9" s="66">
        <f t="shared" si="4"/>
        <v>0</v>
      </c>
      <c r="AD9" s="200">
        <f t="shared" si="4"/>
        <v>0</v>
      </c>
      <c r="AE9" s="351">
        <f t="shared" si="4"/>
        <v>0</v>
      </c>
      <c r="AF9" s="66">
        <f t="shared" si="4"/>
        <v>0</v>
      </c>
      <c r="AG9" s="200">
        <f t="shared" si="4"/>
        <v>0</v>
      </c>
      <c r="AH9" s="351">
        <f t="shared" si="4"/>
        <v>0</v>
      </c>
      <c r="AI9" s="66">
        <f t="shared" si="4"/>
        <v>0</v>
      </c>
      <c r="AJ9" s="200">
        <f t="shared" si="4"/>
        <v>0</v>
      </c>
      <c r="AK9" s="351">
        <f t="shared" si="4"/>
        <v>0</v>
      </c>
      <c r="AL9" s="66">
        <f t="shared" si="4"/>
        <v>0</v>
      </c>
      <c r="AM9" s="66">
        <f t="shared" si="4"/>
        <v>0</v>
      </c>
      <c r="AN9" s="276">
        <f t="shared" si="4"/>
        <v>0</v>
      </c>
      <c r="AO9" s="430">
        <f t="shared" si="4"/>
        <v>0</v>
      </c>
      <c r="AP9" s="342">
        <f t="shared" si="4"/>
        <v>0</v>
      </c>
      <c r="AQ9" s="321">
        <f t="shared" si="4"/>
        <v>0</v>
      </c>
    </row>
    <row r="10" spans="1:45" s="48" customFormat="1" ht="17.25" customHeight="1" x14ac:dyDescent="0.2">
      <c r="A10" s="67" t="s">
        <v>276</v>
      </c>
      <c r="B10" s="68" t="s">
        <v>277</v>
      </c>
      <c r="C10" s="69">
        <v>3</v>
      </c>
      <c r="D10" s="69">
        <v>7</v>
      </c>
      <c r="E10" s="69"/>
      <c r="F10" s="344">
        <v>1</v>
      </c>
      <c r="G10" s="294">
        <v>7</v>
      </c>
      <c r="H10" s="226">
        <v>1</v>
      </c>
      <c r="I10" s="196">
        <f>I11+I12+I13+I14+I15+I16+I17+I18+I19</f>
        <v>1264</v>
      </c>
      <c r="J10" s="196">
        <f t="shared" ref="J10:S10" si="5">J11+J12+J13+J14+J15+J16+J17+J18+J19</f>
        <v>422</v>
      </c>
      <c r="K10" s="196">
        <f t="shared" si="5"/>
        <v>842</v>
      </c>
      <c r="L10" s="196">
        <f t="shared" si="5"/>
        <v>1182</v>
      </c>
      <c r="M10" s="196">
        <f t="shared" si="5"/>
        <v>82</v>
      </c>
      <c r="N10" s="196">
        <f t="shared" si="5"/>
        <v>44</v>
      </c>
      <c r="O10" s="196">
        <f t="shared" si="5"/>
        <v>38</v>
      </c>
      <c r="P10" s="201">
        <f t="shared" si="5"/>
        <v>0</v>
      </c>
      <c r="Q10" s="196">
        <f t="shared" si="5"/>
        <v>0</v>
      </c>
      <c r="R10" s="201">
        <f t="shared" si="5"/>
        <v>0</v>
      </c>
      <c r="S10" s="373">
        <f t="shared" si="5"/>
        <v>44</v>
      </c>
      <c r="T10" s="70">
        <f>T11+T12+T13+T14+T15+T16+T17+T18+T19</f>
        <v>22</v>
      </c>
      <c r="U10" s="201">
        <f>U11+U12+U13+U14+U15+U16+U17+U18+U19</f>
        <v>6</v>
      </c>
      <c r="V10" s="352">
        <f>V11+V12+V13+V14+V15+V16+V17+V18+V19</f>
        <v>38</v>
      </c>
      <c r="W10" s="70">
        <f>W11+W12+W13+W14+W15+W16+W17+W18+W19</f>
        <v>22</v>
      </c>
      <c r="X10" s="201">
        <f>X11+X12+X13+X14+X15+X16+X17+X18+X19</f>
        <v>1</v>
      </c>
      <c r="Y10" s="352">
        <f t="shared" ref="Y10:AQ10" si="6">Y11+Y12+Y13+Y14+Y15+Y16+Y17+Y18</f>
        <v>0</v>
      </c>
      <c r="Z10" s="70">
        <f t="shared" si="6"/>
        <v>0</v>
      </c>
      <c r="AA10" s="201">
        <f t="shared" si="6"/>
        <v>0</v>
      </c>
      <c r="AB10" s="352">
        <f t="shared" si="6"/>
        <v>0</v>
      </c>
      <c r="AC10" s="70">
        <f t="shared" si="6"/>
        <v>0</v>
      </c>
      <c r="AD10" s="201">
        <f t="shared" si="6"/>
        <v>0</v>
      </c>
      <c r="AE10" s="352">
        <f t="shared" si="6"/>
        <v>0</v>
      </c>
      <c r="AF10" s="70">
        <f t="shared" si="6"/>
        <v>0</v>
      </c>
      <c r="AG10" s="201">
        <f t="shared" si="6"/>
        <v>0</v>
      </c>
      <c r="AH10" s="352">
        <f t="shared" si="6"/>
        <v>0</v>
      </c>
      <c r="AI10" s="70">
        <f t="shared" si="6"/>
        <v>0</v>
      </c>
      <c r="AJ10" s="201">
        <f t="shared" si="6"/>
        <v>0</v>
      </c>
      <c r="AK10" s="352">
        <f t="shared" si="6"/>
        <v>0</v>
      </c>
      <c r="AL10" s="70">
        <f t="shared" si="6"/>
        <v>0</v>
      </c>
      <c r="AM10" s="70">
        <f t="shared" si="6"/>
        <v>0</v>
      </c>
      <c r="AN10" s="277">
        <f t="shared" si="6"/>
        <v>0</v>
      </c>
      <c r="AO10" s="431">
        <f t="shared" si="6"/>
        <v>0</v>
      </c>
      <c r="AP10" s="343">
        <f t="shared" si="6"/>
        <v>0</v>
      </c>
      <c r="AQ10" s="322">
        <f t="shared" si="6"/>
        <v>0</v>
      </c>
    </row>
    <row r="11" spans="1:45" s="31" customFormat="1" ht="17.25" customHeight="1" x14ac:dyDescent="0.2">
      <c r="A11" s="71" t="s">
        <v>278</v>
      </c>
      <c r="B11" s="71" t="s">
        <v>156</v>
      </c>
      <c r="C11" s="251">
        <v>2</v>
      </c>
      <c r="D11" s="251">
        <v>1</v>
      </c>
      <c r="E11" s="251"/>
      <c r="F11" s="374"/>
      <c r="G11" s="184"/>
      <c r="H11" s="185"/>
      <c r="I11" s="74">
        <f t="shared" ref="I11:I19" si="7">L11+M11</f>
        <v>113</v>
      </c>
      <c r="J11" s="89">
        <v>35</v>
      </c>
      <c r="K11" s="202">
        <v>78</v>
      </c>
      <c r="L11" s="197">
        <v>101</v>
      </c>
      <c r="M11" s="74">
        <f t="shared" ref="M11:M17" si="8">S11+V11</f>
        <v>12</v>
      </c>
      <c r="N11" s="89">
        <v>8</v>
      </c>
      <c r="O11" s="250">
        <v>4</v>
      </c>
      <c r="P11" s="187"/>
      <c r="Q11" s="186"/>
      <c r="R11" s="187"/>
      <c r="S11" s="375">
        <v>6</v>
      </c>
      <c r="T11" s="251">
        <v>4</v>
      </c>
      <c r="U11" s="187"/>
      <c r="V11" s="353">
        <v>6</v>
      </c>
      <c r="W11" s="285">
        <v>4</v>
      </c>
      <c r="X11" s="187"/>
      <c r="Y11" s="353"/>
      <c r="Z11" s="251"/>
      <c r="AA11" s="187"/>
      <c r="AB11" s="353"/>
      <c r="AC11" s="251"/>
      <c r="AD11" s="187"/>
      <c r="AE11" s="362"/>
      <c r="AF11" s="75"/>
      <c r="AG11" s="300"/>
      <c r="AH11" s="362"/>
      <c r="AI11" s="75"/>
      <c r="AJ11" s="300"/>
      <c r="AK11" s="418"/>
      <c r="AL11" s="140"/>
      <c r="AM11" s="140"/>
      <c r="AN11" s="278"/>
      <c r="AO11" s="432"/>
      <c r="AP11" s="140"/>
      <c r="AQ11" s="318"/>
      <c r="AS11" s="48"/>
    </row>
    <row r="12" spans="1:45" s="31" customFormat="1" ht="17.25" customHeight="1" x14ac:dyDescent="0.2">
      <c r="A12" s="71" t="s">
        <v>279</v>
      </c>
      <c r="B12" s="71" t="s">
        <v>157</v>
      </c>
      <c r="C12" s="250"/>
      <c r="D12" s="251">
        <v>2</v>
      </c>
      <c r="E12" s="251"/>
      <c r="F12" s="316"/>
      <c r="G12" s="186">
        <v>1</v>
      </c>
      <c r="H12" s="187"/>
      <c r="I12" s="74">
        <f>L12+M12</f>
        <v>113</v>
      </c>
      <c r="J12" s="74">
        <v>35</v>
      </c>
      <c r="K12" s="203">
        <v>78</v>
      </c>
      <c r="L12" s="197">
        <v>103</v>
      </c>
      <c r="M12" s="74">
        <f t="shared" si="8"/>
        <v>10</v>
      </c>
      <c r="N12" s="74"/>
      <c r="O12" s="251">
        <v>10</v>
      </c>
      <c r="P12" s="187"/>
      <c r="Q12" s="186"/>
      <c r="R12" s="187"/>
      <c r="S12" s="375">
        <v>6</v>
      </c>
      <c r="T12" s="251"/>
      <c r="U12" s="187">
        <v>1</v>
      </c>
      <c r="V12" s="353">
        <v>4</v>
      </c>
      <c r="W12" s="285"/>
      <c r="X12" s="187"/>
      <c r="Y12" s="353"/>
      <c r="Z12" s="251"/>
      <c r="AA12" s="187"/>
      <c r="AB12" s="353"/>
      <c r="AC12" s="251"/>
      <c r="AD12" s="187"/>
      <c r="AE12" s="362"/>
      <c r="AF12" s="75"/>
      <c r="AG12" s="300"/>
      <c r="AH12" s="362"/>
      <c r="AI12" s="75"/>
      <c r="AJ12" s="300"/>
      <c r="AK12" s="418"/>
      <c r="AL12" s="140"/>
      <c r="AM12" s="140"/>
      <c r="AN12" s="278"/>
      <c r="AO12" s="432"/>
      <c r="AP12" s="140"/>
      <c r="AQ12" s="318"/>
    </row>
    <row r="13" spans="1:45" s="31" customFormat="1" ht="17.25" customHeight="1" x14ac:dyDescent="0.2">
      <c r="A13" s="71" t="s">
        <v>280</v>
      </c>
      <c r="B13" s="71" t="s">
        <v>281</v>
      </c>
      <c r="C13" s="251"/>
      <c r="D13" s="251">
        <v>2</v>
      </c>
      <c r="E13" s="251"/>
      <c r="F13" s="316"/>
      <c r="G13" s="186">
        <v>1</v>
      </c>
      <c r="H13" s="187"/>
      <c r="I13" s="74">
        <f t="shared" si="7"/>
        <v>171</v>
      </c>
      <c r="J13" s="74">
        <v>54</v>
      </c>
      <c r="K13" s="203">
        <v>117</v>
      </c>
      <c r="L13" s="197">
        <v>159</v>
      </c>
      <c r="M13" s="74">
        <f t="shared" si="8"/>
        <v>12</v>
      </c>
      <c r="N13" s="74">
        <v>2</v>
      </c>
      <c r="O13" s="251">
        <v>10</v>
      </c>
      <c r="P13" s="187"/>
      <c r="Q13" s="186"/>
      <c r="R13" s="187"/>
      <c r="S13" s="375">
        <v>6</v>
      </c>
      <c r="T13" s="251">
        <v>2</v>
      </c>
      <c r="U13" s="187">
        <v>1</v>
      </c>
      <c r="V13" s="353">
        <v>6</v>
      </c>
      <c r="W13" s="285"/>
      <c r="X13" s="187"/>
      <c r="Y13" s="353"/>
      <c r="Z13" s="251"/>
      <c r="AA13" s="187"/>
      <c r="AB13" s="353"/>
      <c r="AC13" s="251"/>
      <c r="AD13" s="187"/>
      <c r="AE13" s="362"/>
      <c r="AF13" s="75"/>
      <c r="AG13" s="300"/>
      <c r="AH13" s="416"/>
      <c r="AI13" s="75"/>
      <c r="AJ13" s="300"/>
      <c r="AK13" s="418"/>
      <c r="AL13" s="140"/>
      <c r="AM13" s="140"/>
      <c r="AN13" s="278"/>
      <c r="AO13" s="432"/>
      <c r="AP13" s="140"/>
      <c r="AQ13" s="318"/>
    </row>
    <row r="14" spans="1:45" s="37" customFormat="1" ht="17.25" customHeight="1" x14ac:dyDescent="0.2">
      <c r="A14" s="71" t="s">
        <v>282</v>
      </c>
      <c r="B14" s="71" t="s">
        <v>283</v>
      </c>
      <c r="C14" s="251">
        <v>2</v>
      </c>
      <c r="D14" s="251">
        <v>1</v>
      </c>
      <c r="E14" s="251"/>
      <c r="F14" s="316"/>
      <c r="G14" s="186">
        <v>1</v>
      </c>
      <c r="H14" s="187"/>
      <c r="I14" s="74">
        <f t="shared" si="7"/>
        <v>346</v>
      </c>
      <c r="J14" s="74">
        <v>112</v>
      </c>
      <c r="K14" s="203">
        <v>234</v>
      </c>
      <c r="L14" s="197">
        <v>322</v>
      </c>
      <c r="M14" s="74">
        <f t="shared" si="8"/>
        <v>24</v>
      </c>
      <c r="N14" s="74">
        <v>10</v>
      </c>
      <c r="O14" s="251">
        <v>14</v>
      </c>
      <c r="P14" s="203"/>
      <c r="Q14" s="197"/>
      <c r="R14" s="203"/>
      <c r="S14" s="376">
        <v>16</v>
      </c>
      <c r="T14" s="74">
        <v>6</v>
      </c>
      <c r="U14" s="203">
        <v>1</v>
      </c>
      <c r="V14" s="354">
        <v>8</v>
      </c>
      <c r="W14" s="377">
        <v>4</v>
      </c>
      <c r="X14" s="203"/>
      <c r="Y14" s="353"/>
      <c r="Z14" s="251"/>
      <c r="AA14" s="187"/>
      <c r="AB14" s="353"/>
      <c r="AC14" s="251"/>
      <c r="AD14" s="187"/>
      <c r="AE14" s="362"/>
      <c r="AF14" s="75"/>
      <c r="AG14" s="300"/>
      <c r="AH14" s="362"/>
      <c r="AI14" s="75"/>
      <c r="AJ14" s="300"/>
      <c r="AK14" s="419"/>
      <c r="AL14" s="141"/>
      <c r="AM14" s="141"/>
      <c r="AN14" s="273"/>
      <c r="AO14" s="433"/>
      <c r="AP14" s="141"/>
      <c r="AQ14" s="323"/>
    </row>
    <row r="15" spans="1:45" s="37" customFormat="1" ht="17.25" customHeight="1" x14ac:dyDescent="0.2">
      <c r="A15" s="71" t="s">
        <v>284</v>
      </c>
      <c r="B15" s="71" t="s">
        <v>285</v>
      </c>
      <c r="C15" s="251">
        <v>2</v>
      </c>
      <c r="D15" s="251">
        <v>1</v>
      </c>
      <c r="E15" s="251"/>
      <c r="F15" s="316"/>
      <c r="G15" s="186">
        <v>1</v>
      </c>
      <c r="H15" s="187"/>
      <c r="I15" s="74">
        <f t="shared" si="7"/>
        <v>151</v>
      </c>
      <c r="J15" s="74">
        <v>47</v>
      </c>
      <c r="K15" s="203">
        <v>104</v>
      </c>
      <c r="L15" s="197">
        <v>141</v>
      </c>
      <c r="M15" s="74">
        <f t="shared" si="8"/>
        <v>10</v>
      </c>
      <c r="N15" s="74">
        <v>10</v>
      </c>
      <c r="O15" s="251"/>
      <c r="P15" s="187"/>
      <c r="Q15" s="186"/>
      <c r="R15" s="187"/>
      <c r="S15" s="375">
        <v>6</v>
      </c>
      <c r="T15" s="251">
        <v>6</v>
      </c>
      <c r="U15" s="187">
        <v>1</v>
      </c>
      <c r="V15" s="353">
        <v>4</v>
      </c>
      <c r="W15" s="285">
        <v>4</v>
      </c>
      <c r="X15" s="187"/>
      <c r="Y15" s="353"/>
      <c r="Z15" s="251"/>
      <c r="AA15" s="187"/>
      <c r="AB15" s="353"/>
      <c r="AC15" s="251"/>
      <c r="AD15" s="187"/>
      <c r="AE15" s="362"/>
      <c r="AF15" s="75"/>
      <c r="AG15" s="300"/>
      <c r="AH15" s="362"/>
      <c r="AI15" s="75"/>
      <c r="AJ15" s="300"/>
      <c r="AK15" s="419"/>
      <c r="AL15" s="141"/>
      <c r="AM15" s="141"/>
      <c r="AN15" s="273"/>
      <c r="AO15" s="433"/>
      <c r="AP15" s="141"/>
      <c r="AQ15" s="323"/>
    </row>
    <row r="16" spans="1:45" s="37" customFormat="1" ht="17.25" customHeight="1" x14ac:dyDescent="0.2">
      <c r="A16" s="71" t="s">
        <v>286</v>
      </c>
      <c r="B16" s="71" t="s">
        <v>75</v>
      </c>
      <c r="C16" s="251"/>
      <c r="D16" s="249" t="s">
        <v>158</v>
      </c>
      <c r="E16" s="251"/>
      <c r="F16" s="316"/>
      <c r="G16" s="186">
        <v>1</v>
      </c>
      <c r="H16" s="187">
        <v>1</v>
      </c>
      <c r="I16" s="74">
        <f t="shared" si="7"/>
        <v>170</v>
      </c>
      <c r="J16" s="74">
        <v>53</v>
      </c>
      <c r="K16" s="203">
        <v>117</v>
      </c>
      <c r="L16" s="197">
        <v>166</v>
      </c>
      <c r="M16" s="74">
        <f t="shared" si="8"/>
        <v>4</v>
      </c>
      <c r="N16" s="74">
        <v>4</v>
      </c>
      <c r="O16" s="251"/>
      <c r="P16" s="187"/>
      <c r="Q16" s="186"/>
      <c r="R16" s="187"/>
      <c r="S16" s="375">
        <v>2</v>
      </c>
      <c r="T16" s="251">
        <v>2</v>
      </c>
      <c r="U16" s="187"/>
      <c r="V16" s="353">
        <v>2</v>
      </c>
      <c r="W16" s="285">
        <v>2</v>
      </c>
      <c r="X16" s="187">
        <v>1</v>
      </c>
      <c r="Y16" s="353"/>
      <c r="Z16" s="251"/>
      <c r="AA16" s="187"/>
      <c r="AB16" s="353"/>
      <c r="AC16" s="251"/>
      <c r="AD16" s="187"/>
      <c r="AE16" s="362"/>
      <c r="AF16" s="75"/>
      <c r="AG16" s="300"/>
      <c r="AH16" s="362"/>
      <c r="AI16" s="75"/>
      <c r="AJ16" s="300"/>
      <c r="AK16" s="419"/>
      <c r="AL16" s="141"/>
      <c r="AM16" s="141"/>
      <c r="AN16" s="273"/>
      <c r="AO16" s="433"/>
      <c r="AP16" s="141"/>
      <c r="AQ16" s="323"/>
    </row>
    <row r="17" spans="1:43" s="37" customFormat="1" ht="17.25" customHeight="1" x14ac:dyDescent="0.2">
      <c r="A17" s="71" t="s">
        <v>287</v>
      </c>
      <c r="B17" s="71" t="s">
        <v>159</v>
      </c>
      <c r="C17" s="251"/>
      <c r="D17" s="251">
        <v>2</v>
      </c>
      <c r="E17" s="251"/>
      <c r="F17" s="316"/>
      <c r="G17" s="186">
        <v>1</v>
      </c>
      <c r="H17" s="187"/>
      <c r="I17" s="74">
        <f t="shared" si="7"/>
        <v>112</v>
      </c>
      <c r="J17" s="74">
        <v>34</v>
      </c>
      <c r="K17" s="203">
        <v>78</v>
      </c>
      <c r="L17" s="197">
        <v>106</v>
      </c>
      <c r="M17" s="74">
        <f t="shared" si="8"/>
        <v>6</v>
      </c>
      <c r="N17" s="74">
        <v>6</v>
      </c>
      <c r="O17" s="251"/>
      <c r="P17" s="187"/>
      <c r="Q17" s="186"/>
      <c r="R17" s="187"/>
      <c r="S17" s="375">
        <v>2</v>
      </c>
      <c r="T17" s="251">
        <v>2</v>
      </c>
      <c r="U17" s="187">
        <v>1</v>
      </c>
      <c r="V17" s="353">
        <v>4</v>
      </c>
      <c r="W17" s="285">
        <v>4</v>
      </c>
      <c r="X17" s="187"/>
      <c r="Y17" s="353"/>
      <c r="Z17" s="251"/>
      <c r="AA17" s="187"/>
      <c r="AB17" s="353"/>
      <c r="AC17" s="251"/>
      <c r="AD17" s="187"/>
      <c r="AE17" s="362"/>
      <c r="AF17" s="75"/>
      <c r="AG17" s="300"/>
      <c r="AH17" s="362"/>
      <c r="AI17" s="75"/>
      <c r="AJ17" s="300"/>
      <c r="AK17" s="419"/>
      <c r="AL17" s="141"/>
      <c r="AM17" s="141"/>
      <c r="AN17" s="273"/>
      <c r="AO17" s="433"/>
      <c r="AP17" s="141"/>
      <c r="AQ17" s="323"/>
    </row>
    <row r="18" spans="1:43" s="37" customFormat="1" ht="17.25" customHeight="1" x14ac:dyDescent="0.2">
      <c r="A18" s="243" t="s">
        <v>288</v>
      </c>
      <c r="B18" s="243" t="s">
        <v>222</v>
      </c>
      <c r="C18" s="251"/>
      <c r="D18" s="251">
        <v>2</v>
      </c>
      <c r="E18" s="251"/>
      <c r="F18" s="316"/>
      <c r="G18" s="186"/>
      <c r="H18" s="187"/>
      <c r="I18" s="74">
        <f t="shared" si="7"/>
        <v>48</v>
      </c>
      <c r="J18" s="74">
        <v>12</v>
      </c>
      <c r="K18" s="203">
        <v>36</v>
      </c>
      <c r="L18" s="197">
        <v>44</v>
      </c>
      <c r="M18" s="74">
        <v>4</v>
      </c>
      <c r="N18" s="74">
        <v>4</v>
      </c>
      <c r="O18" s="251"/>
      <c r="P18" s="187"/>
      <c r="Q18" s="186"/>
      <c r="R18" s="187"/>
      <c r="S18" s="375">
        <v>0</v>
      </c>
      <c r="T18" s="251"/>
      <c r="U18" s="187"/>
      <c r="V18" s="353">
        <v>4</v>
      </c>
      <c r="W18" s="285">
        <v>4</v>
      </c>
      <c r="X18" s="187"/>
      <c r="Y18" s="411"/>
      <c r="Z18" s="251"/>
      <c r="AA18" s="187"/>
      <c r="AB18" s="353"/>
      <c r="AC18" s="251"/>
      <c r="AD18" s="187"/>
      <c r="AE18" s="362"/>
      <c r="AF18" s="75"/>
      <c r="AG18" s="300"/>
      <c r="AH18" s="362"/>
      <c r="AI18" s="75"/>
      <c r="AJ18" s="300"/>
      <c r="AK18" s="419"/>
      <c r="AL18" s="141"/>
      <c r="AM18" s="141"/>
      <c r="AN18" s="273"/>
      <c r="AO18" s="433"/>
      <c r="AP18" s="141"/>
      <c r="AQ18" s="323"/>
    </row>
    <row r="19" spans="1:43" s="37" customFormat="1" ht="17.25" customHeight="1" thickBot="1" x14ac:dyDescent="0.25">
      <c r="A19" s="177"/>
      <c r="B19" s="177" t="s">
        <v>289</v>
      </c>
      <c r="C19" s="113"/>
      <c r="D19" s="113"/>
      <c r="E19" s="113"/>
      <c r="F19" s="317">
        <v>1</v>
      </c>
      <c r="G19" s="188">
        <v>1</v>
      </c>
      <c r="H19" s="210"/>
      <c r="I19" s="405">
        <f t="shared" si="7"/>
        <v>40</v>
      </c>
      <c r="J19" s="155">
        <v>40</v>
      </c>
      <c r="K19" s="204"/>
      <c r="L19" s="198">
        <v>40</v>
      </c>
      <c r="M19" s="155"/>
      <c r="N19" s="155"/>
      <c r="O19" s="113"/>
      <c r="P19" s="189"/>
      <c r="Q19" s="188"/>
      <c r="R19" s="189"/>
      <c r="S19" s="378"/>
      <c r="T19" s="92"/>
      <c r="U19" s="210">
        <v>1</v>
      </c>
      <c r="V19" s="358"/>
      <c r="W19" s="337"/>
      <c r="X19" s="210"/>
      <c r="Y19" s="412"/>
      <c r="Z19" s="85"/>
      <c r="AA19" s="296"/>
      <c r="AB19" s="356"/>
      <c r="AC19" s="85"/>
      <c r="AD19" s="296"/>
      <c r="AE19" s="356"/>
      <c r="AF19" s="85"/>
      <c r="AG19" s="296"/>
      <c r="AH19" s="356"/>
      <c r="AI19" s="85"/>
      <c r="AJ19" s="296"/>
      <c r="AK19" s="356"/>
      <c r="AL19" s="85"/>
      <c r="AM19" s="85"/>
      <c r="AN19" s="280"/>
      <c r="AO19" s="412"/>
      <c r="AP19" s="85"/>
      <c r="AQ19" s="320"/>
    </row>
    <row r="20" spans="1:43" s="37" customFormat="1" ht="17.25" customHeight="1" x14ac:dyDescent="0.2">
      <c r="A20" s="69" t="s">
        <v>290</v>
      </c>
      <c r="B20" s="68" t="s">
        <v>291</v>
      </c>
      <c r="C20" s="69">
        <v>2</v>
      </c>
      <c r="D20" s="69">
        <v>3</v>
      </c>
      <c r="E20" s="69"/>
      <c r="F20" s="344"/>
      <c r="G20" s="333">
        <v>7</v>
      </c>
      <c r="H20" s="379">
        <v>4</v>
      </c>
      <c r="I20" s="380">
        <f t="shared" ref="I20:X20" si="9">+I21+I22+I23+I24</f>
        <v>842</v>
      </c>
      <c r="J20" s="343">
        <f t="shared" si="9"/>
        <v>280</v>
      </c>
      <c r="K20" s="196">
        <f t="shared" si="9"/>
        <v>562</v>
      </c>
      <c r="L20" s="381">
        <f t="shared" si="9"/>
        <v>764</v>
      </c>
      <c r="M20" s="382">
        <f t="shared" si="9"/>
        <v>78</v>
      </c>
      <c r="N20" s="382">
        <f t="shared" si="9"/>
        <v>46</v>
      </c>
      <c r="O20" s="382">
        <f t="shared" si="9"/>
        <v>32</v>
      </c>
      <c r="P20" s="383">
        <f t="shared" si="9"/>
        <v>0</v>
      </c>
      <c r="Q20" s="381">
        <f t="shared" si="9"/>
        <v>0</v>
      </c>
      <c r="R20" s="383">
        <f t="shared" si="9"/>
        <v>0</v>
      </c>
      <c r="S20" s="384">
        <f t="shared" si="9"/>
        <v>36</v>
      </c>
      <c r="T20" s="343">
        <f t="shared" si="9"/>
        <v>22</v>
      </c>
      <c r="U20" s="383">
        <f t="shared" si="9"/>
        <v>4</v>
      </c>
      <c r="V20" s="408">
        <f t="shared" si="9"/>
        <v>42</v>
      </c>
      <c r="W20" s="382">
        <f t="shared" si="9"/>
        <v>24</v>
      </c>
      <c r="X20" s="383">
        <f t="shared" si="9"/>
        <v>3</v>
      </c>
      <c r="Y20" s="357"/>
      <c r="Z20" s="250"/>
      <c r="AA20" s="185"/>
      <c r="AB20" s="357"/>
      <c r="AC20" s="250"/>
      <c r="AD20" s="185"/>
      <c r="AE20" s="364"/>
      <c r="AF20" s="69"/>
      <c r="AG20" s="226"/>
      <c r="AH20" s="364"/>
      <c r="AI20" s="69"/>
      <c r="AJ20" s="226"/>
      <c r="AK20" s="420"/>
      <c r="AL20" s="148"/>
      <c r="AM20" s="148"/>
      <c r="AN20" s="260"/>
      <c r="AO20" s="434"/>
      <c r="AP20" s="148"/>
      <c r="AQ20" s="401"/>
    </row>
    <row r="21" spans="1:43" s="37" customFormat="1" ht="17.25" customHeight="1" x14ac:dyDescent="0.2">
      <c r="A21" s="67" t="s">
        <v>292</v>
      </c>
      <c r="B21" s="67" t="s">
        <v>293</v>
      </c>
      <c r="C21" s="250"/>
      <c r="D21" s="250">
        <v>2</v>
      </c>
      <c r="E21" s="250"/>
      <c r="F21" s="374"/>
      <c r="G21" s="385">
        <v>1</v>
      </c>
      <c r="H21" s="305"/>
      <c r="I21" s="206">
        <f>L21+M21</f>
        <v>117</v>
      </c>
      <c r="J21" s="89">
        <v>39</v>
      </c>
      <c r="K21" s="386">
        <v>78</v>
      </c>
      <c r="L21" s="206">
        <v>107</v>
      </c>
      <c r="M21" s="89">
        <f>S21+V21</f>
        <v>10</v>
      </c>
      <c r="N21" s="89"/>
      <c r="O21" s="89">
        <v>10</v>
      </c>
      <c r="P21" s="202"/>
      <c r="Q21" s="206"/>
      <c r="R21" s="202"/>
      <c r="S21" s="376">
        <v>6</v>
      </c>
      <c r="T21" s="74"/>
      <c r="U21" s="203">
        <v>1</v>
      </c>
      <c r="V21" s="354">
        <v>4</v>
      </c>
      <c r="W21" s="377"/>
      <c r="X21" s="387"/>
      <c r="Y21" s="353"/>
      <c r="Z21" s="251"/>
      <c r="AA21" s="187"/>
      <c r="AB21" s="353"/>
      <c r="AC21" s="251"/>
      <c r="AD21" s="187"/>
      <c r="AE21" s="362"/>
      <c r="AF21" s="75"/>
      <c r="AG21" s="300"/>
      <c r="AH21" s="362"/>
      <c r="AI21" s="75"/>
      <c r="AJ21" s="300"/>
      <c r="AK21" s="419"/>
      <c r="AL21" s="141"/>
      <c r="AM21" s="141"/>
      <c r="AN21" s="273"/>
      <c r="AO21" s="433"/>
      <c r="AP21" s="141"/>
      <c r="AQ21" s="323"/>
    </row>
    <row r="22" spans="1:43" s="37" customFormat="1" ht="17.25" customHeight="1" x14ac:dyDescent="0.2">
      <c r="A22" s="67" t="s">
        <v>294</v>
      </c>
      <c r="B22" s="67" t="s">
        <v>160</v>
      </c>
      <c r="C22" s="250">
        <v>2</v>
      </c>
      <c r="D22" s="250">
        <v>1</v>
      </c>
      <c r="E22" s="250"/>
      <c r="F22" s="374"/>
      <c r="G22" s="385">
        <v>3</v>
      </c>
      <c r="H22" s="305">
        <v>2</v>
      </c>
      <c r="I22" s="206">
        <f>L22+M22</f>
        <v>343</v>
      </c>
      <c r="J22" s="89">
        <v>114</v>
      </c>
      <c r="K22" s="386">
        <v>229</v>
      </c>
      <c r="L22" s="206">
        <v>311</v>
      </c>
      <c r="M22" s="89">
        <v>32</v>
      </c>
      <c r="N22" s="89">
        <v>28</v>
      </c>
      <c r="O22" s="89">
        <v>4</v>
      </c>
      <c r="P22" s="202"/>
      <c r="Q22" s="206"/>
      <c r="R22" s="202"/>
      <c r="S22" s="376">
        <v>12</v>
      </c>
      <c r="T22" s="74">
        <v>12</v>
      </c>
      <c r="U22" s="203">
        <v>1</v>
      </c>
      <c r="V22" s="354">
        <v>20</v>
      </c>
      <c r="W22" s="377">
        <v>16</v>
      </c>
      <c r="X22" s="203">
        <v>2</v>
      </c>
      <c r="Y22" s="353"/>
      <c r="Z22" s="251"/>
      <c r="AA22" s="187"/>
      <c r="AB22" s="353"/>
      <c r="AC22" s="251"/>
      <c r="AD22" s="187"/>
      <c r="AE22" s="362"/>
      <c r="AF22" s="75"/>
      <c r="AG22" s="300"/>
      <c r="AH22" s="362"/>
      <c r="AI22" s="75"/>
      <c r="AJ22" s="300"/>
      <c r="AK22" s="419"/>
      <c r="AL22" s="141"/>
      <c r="AM22" s="141"/>
      <c r="AN22" s="273"/>
      <c r="AO22" s="433"/>
      <c r="AP22" s="141"/>
      <c r="AQ22" s="323"/>
    </row>
    <row r="23" spans="1:43" s="37" customFormat="1" ht="17.25" customHeight="1" x14ac:dyDescent="0.2">
      <c r="A23" s="67" t="s">
        <v>295</v>
      </c>
      <c r="B23" s="67" t="s">
        <v>296</v>
      </c>
      <c r="C23" s="250">
        <v>2</v>
      </c>
      <c r="D23" s="250"/>
      <c r="E23" s="250"/>
      <c r="F23" s="374"/>
      <c r="G23" s="385">
        <v>1</v>
      </c>
      <c r="H23" s="305"/>
      <c r="I23" s="206">
        <f>L23+M23</f>
        <v>150</v>
      </c>
      <c r="J23" s="89">
        <v>50</v>
      </c>
      <c r="K23" s="386">
        <v>100</v>
      </c>
      <c r="L23" s="206">
        <v>134</v>
      </c>
      <c r="M23" s="89">
        <f>S23+V23</f>
        <v>16</v>
      </c>
      <c r="N23" s="89">
        <v>2</v>
      </c>
      <c r="O23" s="89">
        <v>14</v>
      </c>
      <c r="P23" s="202"/>
      <c r="Q23" s="206"/>
      <c r="R23" s="202"/>
      <c r="S23" s="376">
        <v>6</v>
      </c>
      <c r="T23" s="74">
        <v>2</v>
      </c>
      <c r="U23" s="203">
        <v>1</v>
      </c>
      <c r="V23" s="354">
        <v>10</v>
      </c>
      <c r="W23" s="377"/>
      <c r="X23" s="387"/>
      <c r="Y23" s="353"/>
      <c r="Z23" s="251"/>
      <c r="AA23" s="187"/>
      <c r="AB23" s="353"/>
      <c r="AC23" s="251"/>
      <c r="AD23" s="187"/>
      <c r="AE23" s="362"/>
      <c r="AF23" s="75"/>
      <c r="AG23" s="300"/>
      <c r="AH23" s="362"/>
      <c r="AI23" s="75"/>
      <c r="AJ23" s="300"/>
      <c r="AK23" s="419"/>
      <c r="AL23" s="141"/>
      <c r="AM23" s="141"/>
      <c r="AN23" s="273"/>
      <c r="AO23" s="433"/>
      <c r="AP23" s="141"/>
      <c r="AQ23" s="323"/>
    </row>
    <row r="24" spans="1:43" s="37" customFormat="1" ht="17.25" customHeight="1" thickBot="1" x14ac:dyDescent="0.25">
      <c r="A24" s="87" t="s">
        <v>297</v>
      </c>
      <c r="B24" s="86" t="s">
        <v>298</v>
      </c>
      <c r="C24" s="113"/>
      <c r="D24" s="87">
        <v>1</v>
      </c>
      <c r="E24" s="113"/>
      <c r="F24" s="317"/>
      <c r="G24" s="332"/>
      <c r="H24" s="210"/>
      <c r="I24" s="205">
        <f>I25</f>
        <v>232</v>
      </c>
      <c r="J24" s="205">
        <f t="shared" ref="J24:S24" si="10">J25</f>
        <v>77</v>
      </c>
      <c r="K24" s="388">
        <f t="shared" si="10"/>
        <v>155</v>
      </c>
      <c r="L24" s="389">
        <f t="shared" si="10"/>
        <v>212</v>
      </c>
      <c r="M24" s="205">
        <f t="shared" si="10"/>
        <v>20</v>
      </c>
      <c r="N24" s="205">
        <f t="shared" si="10"/>
        <v>16</v>
      </c>
      <c r="O24" s="205">
        <f t="shared" si="10"/>
        <v>4</v>
      </c>
      <c r="P24" s="199">
        <f t="shared" si="10"/>
        <v>0</v>
      </c>
      <c r="Q24" s="205">
        <f t="shared" si="10"/>
        <v>0</v>
      </c>
      <c r="R24" s="199">
        <f t="shared" si="10"/>
        <v>0</v>
      </c>
      <c r="S24" s="205">
        <f t="shared" si="10"/>
        <v>12</v>
      </c>
      <c r="T24" s="205">
        <f>T25</f>
        <v>8</v>
      </c>
      <c r="U24" s="296">
        <f>U25</f>
        <v>1</v>
      </c>
      <c r="V24" s="356">
        <f>V25</f>
        <v>8</v>
      </c>
      <c r="W24" s="205">
        <f>W25</f>
        <v>8</v>
      </c>
      <c r="X24" s="199">
        <f>X25</f>
        <v>1</v>
      </c>
      <c r="Y24" s="413"/>
      <c r="Z24" s="81"/>
      <c r="AA24" s="301"/>
      <c r="AB24" s="369"/>
      <c r="AC24" s="51"/>
      <c r="AD24" s="193"/>
      <c r="AE24" s="369"/>
      <c r="AF24" s="81"/>
      <c r="AG24" s="301"/>
      <c r="AH24" s="359"/>
      <c r="AI24" s="82"/>
      <c r="AJ24" s="297"/>
      <c r="AK24" s="421"/>
      <c r="AL24" s="146"/>
      <c r="AM24" s="146"/>
      <c r="AN24" s="279"/>
      <c r="AO24" s="435"/>
      <c r="AP24" s="146"/>
      <c r="AQ24" s="404"/>
    </row>
    <row r="25" spans="1:43" s="37" customFormat="1" ht="17.25" customHeight="1" thickBot="1" x14ac:dyDescent="0.25">
      <c r="A25" s="390" t="s">
        <v>299</v>
      </c>
      <c r="B25" s="390" t="s">
        <v>300</v>
      </c>
      <c r="C25" s="391"/>
      <c r="D25" s="392">
        <v>2</v>
      </c>
      <c r="E25" s="406"/>
      <c r="F25" s="393"/>
      <c r="G25" s="394">
        <v>2</v>
      </c>
      <c r="H25" s="407">
        <v>2</v>
      </c>
      <c r="I25" s="395">
        <f>L25+M25</f>
        <v>232</v>
      </c>
      <c r="J25" s="396">
        <v>77</v>
      </c>
      <c r="K25" s="397">
        <v>155</v>
      </c>
      <c r="L25" s="395">
        <v>212</v>
      </c>
      <c r="M25" s="396">
        <v>20</v>
      </c>
      <c r="N25" s="396">
        <v>16</v>
      </c>
      <c r="O25" s="396">
        <v>4</v>
      </c>
      <c r="P25" s="398"/>
      <c r="Q25" s="395"/>
      <c r="R25" s="398"/>
      <c r="S25" s="399">
        <v>12</v>
      </c>
      <c r="T25" s="396">
        <v>8</v>
      </c>
      <c r="U25" s="398">
        <v>1</v>
      </c>
      <c r="V25" s="409">
        <v>8</v>
      </c>
      <c r="W25" s="400">
        <v>8</v>
      </c>
      <c r="X25" s="398">
        <v>1</v>
      </c>
      <c r="Y25" s="414"/>
      <c r="Z25" s="402"/>
      <c r="AA25" s="403"/>
      <c r="AB25" s="414"/>
      <c r="AC25" s="248"/>
      <c r="AD25" s="212"/>
      <c r="AE25" s="414"/>
      <c r="AF25" s="402"/>
      <c r="AG25" s="403"/>
      <c r="AH25" s="364"/>
      <c r="AI25" s="69"/>
      <c r="AJ25" s="226"/>
      <c r="AK25" s="420"/>
      <c r="AL25" s="148"/>
      <c r="AM25" s="148"/>
      <c r="AN25" s="260"/>
      <c r="AO25" s="434"/>
      <c r="AP25" s="148"/>
      <c r="AQ25" s="401"/>
    </row>
    <row r="26" spans="1:43" s="37" customFormat="1" ht="27.75" customHeight="1" thickBot="1" x14ac:dyDescent="0.3">
      <c r="A26" s="476" t="s">
        <v>312</v>
      </c>
      <c r="B26" s="477" t="s">
        <v>311</v>
      </c>
      <c r="C26" s="476">
        <v>11</v>
      </c>
      <c r="D26" s="476" t="s">
        <v>315</v>
      </c>
      <c r="E26" s="476">
        <v>2</v>
      </c>
      <c r="F26" s="478"/>
      <c r="G26" s="479">
        <v>31</v>
      </c>
      <c r="H26" s="480">
        <v>5</v>
      </c>
      <c r="I26" s="481">
        <f>I27+I33+I36</f>
        <v>3186</v>
      </c>
      <c r="J26" s="481">
        <f t="shared" ref="J26:K26" si="11">J27+J33+J36</f>
        <v>1062</v>
      </c>
      <c r="K26" s="482">
        <f t="shared" si="11"/>
        <v>2124</v>
      </c>
      <c r="L26" s="481">
        <f t="shared" ref="L26:AQ26" si="12">L27+L33+L36</f>
        <v>2706</v>
      </c>
      <c r="M26" s="483">
        <f t="shared" si="12"/>
        <v>480</v>
      </c>
      <c r="N26" s="483">
        <f t="shared" si="12"/>
        <v>240</v>
      </c>
      <c r="O26" s="483">
        <f t="shared" si="12"/>
        <v>228</v>
      </c>
      <c r="P26" s="484">
        <f t="shared" si="12"/>
        <v>12</v>
      </c>
      <c r="Q26" s="481">
        <f t="shared" si="12"/>
        <v>144</v>
      </c>
      <c r="R26" s="485">
        <f t="shared" si="12"/>
        <v>216</v>
      </c>
      <c r="S26" s="486">
        <f t="shared" si="12"/>
        <v>0</v>
      </c>
      <c r="T26" s="483"/>
      <c r="U26" s="485"/>
      <c r="V26" s="486">
        <f t="shared" si="12"/>
        <v>0</v>
      </c>
      <c r="W26" s="483"/>
      <c r="X26" s="485"/>
      <c r="Y26" s="486">
        <f t="shared" si="12"/>
        <v>80</v>
      </c>
      <c r="Z26" s="483">
        <f t="shared" si="12"/>
        <v>42</v>
      </c>
      <c r="AA26" s="485">
        <f t="shared" si="12"/>
        <v>8</v>
      </c>
      <c r="AB26" s="486">
        <f t="shared" si="12"/>
        <v>80</v>
      </c>
      <c r="AC26" s="483">
        <f t="shared" si="12"/>
        <v>41</v>
      </c>
      <c r="AD26" s="485">
        <f t="shared" si="12"/>
        <v>5</v>
      </c>
      <c r="AE26" s="486">
        <f t="shared" si="12"/>
        <v>80</v>
      </c>
      <c r="AF26" s="483">
        <f t="shared" si="12"/>
        <v>44</v>
      </c>
      <c r="AG26" s="485">
        <f t="shared" si="12"/>
        <v>4</v>
      </c>
      <c r="AH26" s="486">
        <f t="shared" si="12"/>
        <v>80</v>
      </c>
      <c r="AI26" s="483">
        <f t="shared" si="12"/>
        <v>41</v>
      </c>
      <c r="AJ26" s="485">
        <f t="shared" si="12"/>
        <v>4</v>
      </c>
      <c r="AK26" s="486">
        <f t="shared" si="12"/>
        <v>80</v>
      </c>
      <c r="AL26" s="483">
        <f t="shared" si="12"/>
        <v>0</v>
      </c>
      <c r="AM26" s="483">
        <f t="shared" si="12"/>
        <v>41</v>
      </c>
      <c r="AN26" s="487">
        <f t="shared" si="12"/>
        <v>3</v>
      </c>
      <c r="AO26" s="488">
        <f t="shared" si="12"/>
        <v>80</v>
      </c>
      <c r="AP26" s="489">
        <f t="shared" si="12"/>
        <v>39</v>
      </c>
      <c r="AQ26" s="490">
        <f t="shared" si="12"/>
        <v>5</v>
      </c>
    </row>
    <row r="27" spans="1:43" s="32" customFormat="1" ht="16.5" customHeight="1" thickBot="1" x14ac:dyDescent="0.25">
      <c r="A27" s="86" t="s">
        <v>77</v>
      </c>
      <c r="B27" s="86" t="s">
        <v>166</v>
      </c>
      <c r="C27" s="171">
        <v>0</v>
      </c>
      <c r="D27" s="87">
        <v>4</v>
      </c>
      <c r="E27" s="87"/>
      <c r="F27" s="209"/>
      <c r="G27" s="227">
        <v>4</v>
      </c>
      <c r="H27" s="209">
        <v>1</v>
      </c>
      <c r="I27" s="195">
        <f t="shared" ref="I27:I72" si="13">L27+M27</f>
        <v>583</v>
      </c>
      <c r="J27" s="195">
        <f t="shared" ref="J27:O27" si="14">J28+J29+J30+J31+J32</f>
        <v>194</v>
      </c>
      <c r="K27" s="200">
        <f t="shared" si="14"/>
        <v>389</v>
      </c>
      <c r="L27" s="205">
        <f t="shared" si="14"/>
        <v>541</v>
      </c>
      <c r="M27" s="85">
        <f t="shared" si="14"/>
        <v>42</v>
      </c>
      <c r="N27" s="85">
        <f t="shared" si="14"/>
        <v>26</v>
      </c>
      <c r="O27" s="85">
        <f t="shared" si="14"/>
        <v>16</v>
      </c>
      <c r="P27" s="296">
        <f>SUM(P28:P32)</f>
        <v>0</v>
      </c>
      <c r="Q27" s="205">
        <f>SUM(Q28:Q32)</f>
        <v>0</v>
      </c>
      <c r="R27" s="296">
        <f>SUM(R28:R32)</f>
        <v>0</v>
      </c>
      <c r="S27" s="356">
        <f>SUM(S28:S32)</f>
        <v>0</v>
      </c>
      <c r="T27" s="85"/>
      <c r="U27" s="296"/>
      <c r="V27" s="356">
        <f>SUM(V28:V32)</f>
        <v>0</v>
      </c>
      <c r="W27" s="85"/>
      <c r="X27" s="296"/>
      <c r="Y27" s="356">
        <f>Y28+Y29+Y30+Y31+Y32</f>
        <v>30</v>
      </c>
      <c r="Z27" s="85">
        <f t="shared" ref="Z27:AQ27" si="15">Z28+Z29+Z30+Z31+Z32</f>
        <v>26</v>
      </c>
      <c r="AA27" s="296">
        <f t="shared" si="15"/>
        <v>4</v>
      </c>
      <c r="AB27" s="356">
        <f t="shared" si="15"/>
        <v>12</v>
      </c>
      <c r="AC27" s="85">
        <f t="shared" si="15"/>
        <v>4</v>
      </c>
      <c r="AD27" s="296">
        <f t="shared" si="15"/>
        <v>1</v>
      </c>
      <c r="AE27" s="356">
        <f t="shared" si="15"/>
        <v>0</v>
      </c>
      <c r="AF27" s="85">
        <f t="shared" si="15"/>
        <v>0</v>
      </c>
      <c r="AG27" s="296">
        <f t="shared" si="15"/>
        <v>0</v>
      </c>
      <c r="AH27" s="356">
        <f t="shared" si="15"/>
        <v>0</v>
      </c>
      <c r="AI27" s="85">
        <f t="shared" si="15"/>
        <v>0</v>
      </c>
      <c r="AJ27" s="296">
        <f t="shared" si="15"/>
        <v>0</v>
      </c>
      <c r="AK27" s="356">
        <f t="shared" si="15"/>
        <v>0</v>
      </c>
      <c r="AL27" s="85">
        <f t="shared" si="15"/>
        <v>0</v>
      </c>
      <c r="AM27" s="85">
        <f t="shared" si="15"/>
        <v>0</v>
      </c>
      <c r="AN27" s="280">
        <f t="shared" si="15"/>
        <v>0</v>
      </c>
      <c r="AO27" s="436">
        <f t="shared" si="15"/>
        <v>0</v>
      </c>
      <c r="AP27" s="66">
        <f t="shared" si="15"/>
        <v>0</v>
      </c>
      <c r="AQ27" s="325">
        <f t="shared" si="15"/>
        <v>0</v>
      </c>
    </row>
    <row r="28" spans="1:43" s="37" customFormat="1" ht="15" customHeight="1" x14ac:dyDescent="0.2">
      <c r="A28" s="67" t="s">
        <v>78</v>
      </c>
      <c r="B28" s="67" t="s">
        <v>79</v>
      </c>
      <c r="C28" s="238"/>
      <c r="D28" s="238">
        <v>3</v>
      </c>
      <c r="E28" s="250"/>
      <c r="F28" s="185"/>
      <c r="G28" s="184">
        <v>1</v>
      </c>
      <c r="H28" s="185"/>
      <c r="I28" s="206">
        <f t="shared" si="13"/>
        <v>67</v>
      </c>
      <c r="J28" s="89">
        <v>16</v>
      </c>
      <c r="K28" s="236">
        <v>51</v>
      </c>
      <c r="L28" s="206">
        <v>55</v>
      </c>
      <c r="M28" s="89">
        <f>Y28+AB28+AE28+AH28+AK28+AO28</f>
        <v>12</v>
      </c>
      <c r="N28" s="89">
        <v>8</v>
      </c>
      <c r="O28" s="156">
        <f t="shared" ref="O28:O31" si="16">M28-N28</f>
        <v>4</v>
      </c>
      <c r="P28" s="185"/>
      <c r="Q28" s="184"/>
      <c r="R28" s="185"/>
      <c r="S28" s="357"/>
      <c r="T28" s="250"/>
      <c r="U28" s="185"/>
      <c r="V28" s="357"/>
      <c r="W28" s="250"/>
      <c r="X28" s="185"/>
      <c r="Y28" s="357">
        <v>12</v>
      </c>
      <c r="Z28" s="250">
        <v>12</v>
      </c>
      <c r="AA28" s="185">
        <v>1</v>
      </c>
      <c r="AB28" s="415"/>
      <c r="AC28" s="90"/>
      <c r="AD28" s="302"/>
      <c r="AE28" s="357"/>
      <c r="AF28" s="250"/>
      <c r="AG28" s="185"/>
      <c r="AH28" s="364"/>
      <c r="AI28" s="69"/>
      <c r="AJ28" s="226"/>
      <c r="AK28" s="419"/>
      <c r="AL28" s="141"/>
      <c r="AM28" s="141"/>
      <c r="AN28" s="273"/>
      <c r="AO28" s="437"/>
      <c r="AP28" s="338"/>
      <c r="AQ28" s="326"/>
    </row>
    <row r="29" spans="1:43" s="37" customFormat="1" ht="16.5" customHeight="1" x14ac:dyDescent="0.2">
      <c r="A29" s="71" t="s">
        <v>80</v>
      </c>
      <c r="B29" s="71" t="s">
        <v>74</v>
      </c>
      <c r="C29" s="239"/>
      <c r="D29" s="239">
        <v>3</v>
      </c>
      <c r="E29" s="251"/>
      <c r="F29" s="187"/>
      <c r="G29" s="186">
        <v>1</v>
      </c>
      <c r="H29" s="187"/>
      <c r="I29" s="197">
        <f t="shared" si="13"/>
        <v>65</v>
      </c>
      <c r="J29" s="74">
        <v>14</v>
      </c>
      <c r="K29" s="202">
        <v>51</v>
      </c>
      <c r="L29" s="197">
        <v>53</v>
      </c>
      <c r="M29" s="89">
        <f>Y29+AB29+AE29+AH29+AK29+AO29</f>
        <v>12</v>
      </c>
      <c r="N29" s="74">
        <v>12</v>
      </c>
      <c r="O29" s="74">
        <f t="shared" si="16"/>
        <v>0</v>
      </c>
      <c r="P29" s="187"/>
      <c r="Q29" s="186"/>
      <c r="R29" s="187"/>
      <c r="S29" s="353"/>
      <c r="T29" s="251"/>
      <c r="U29" s="187"/>
      <c r="V29" s="353"/>
      <c r="W29" s="251"/>
      <c r="X29" s="187"/>
      <c r="Y29" s="353">
        <v>12</v>
      </c>
      <c r="Z29" s="251">
        <v>12</v>
      </c>
      <c r="AA29" s="187">
        <v>1</v>
      </c>
      <c r="AB29" s="353"/>
      <c r="AC29" s="251"/>
      <c r="AD29" s="187"/>
      <c r="AE29" s="353"/>
      <c r="AF29" s="251"/>
      <c r="AG29" s="187"/>
      <c r="AH29" s="353"/>
      <c r="AI29" s="251"/>
      <c r="AJ29" s="187"/>
      <c r="AK29" s="419"/>
      <c r="AL29" s="141"/>
      <c r="AM29" s="141"/>
      <c r="AN29" s="273"/>
      <c r="AO29" s="433"/>
      <c r="AP29" s="141"/>
      <c r="AQ29" s="323"/>
    </row>
    <row r="30" spans="1:43" s="32" customFormat="1" ht="15.75" customHeight="1" x14ac:dyDescent="0.2">
      <c r="A30" s="71" t="s">
        <v>81</v>
      </c>
      <c r="B30" s="71" t="s">
        <v>73</v>
      </c>
      <c r="C30" s="239"/>
      <c r="D30" s="241">
        <v>4</v>
      </c>
      <c r="E30" s="251"/>
      <c r="F30" s="187"/>
      <c r="G30" s="186">
        <v>1</v>
      </c>
      <c r="H30" s="187">
        <v>1</v>
      </c>
      <c r="I30" s="197">
        <f t="shared" si="13"/>
        <v>149</v>
      </c>
      <c r="J30" s="74">
        <v>31</v>
      </c>
      <c r="K30" s="202">
        <v>118</v>
      </c>
      <c r="L30" s="197">
        <v>141</v>
      </c>
      <c r="M30" s="89">
        <f>Y30+AB30+AE30+AH30+AK30+AO30</f>
        <v>8</v>
      </c>
      <c r="N30" s="74"/>
      <c r="O30" s="74">
        <f t="shared" si="16"/>
        <v>8</v>
      </c>
      <c r="P30" s="187"/>
      <c r="Q30" s="186"/>
      <c r="R30" s="187"/>
      <c r="S30" s="353"/>
      <c r="T30" s="251"/>
      <c r="U30" s="187"/>
      <c r="V30" s="353"/>
      <c r="W30" s="251"/>
      <c r="X30" s="187"/>
      <c r="Y30" s="353">
        <v>4</v>
      </c>
      <c r="Z30" s="251"/>
      <c r="AA30" s="187">
        <v>1</v>
      </c>
      <c r="AB30" s="353">
        <v>4</v>
      </c>
      <c r="AC30" s="251"/>
      <c r="AD30" s="187"/>
      <c r="AE30" s="353"/>
      <c r="AF30" s="251"/>
      <c r="AG30" s="187"/>
      <c r="AH30" s="353"/>
      <c r="AI30" s="251"/>
      <c r="AJ30" s="187"/>
      <c r="AK30" s="422"/>
      <c r="AL30" s="142"/>
      <c r="AM30" s="142"/>
      <c r="AN30" s="281"/>
      <c r="AO30" s="438"/>
      <c r="AP30" s="142"/>
      <c r="AQ30" s="327"/>
    </row>
    <row r="31" spans="1:43" s="32" customFormat="1" ht="15" customHeight="1" x14ac:dyDescent="0.2">
      <c r="A31" s="71" t="s">
        <v>82</v>
      </c>
      <c r="B31" s="71" t="s">
        <v>75</v>
      </c>
      <c r="C31" s="239"/>
      <c r="D31" s="241" t="s">
        <v>211</v>
      </c>
      <c r="E31" s="251"/>
      <c r="F31" s="187"/>
      <c r="G31" s="186"/>
      <c r="H31" s="187"/>
      <c r="I31" s="197">
        <f t="shared" si="13"/>
        <v>236</v>
      </c>
      <c r="J31" s="74">
        <v>118</v>
      </c>
      <c r="K31" s="202">
        <v>118</v>
      </c>
      <c r="L31" s="197">
        <v>234</v>
      </c>
      <c r="M31" s="89">
        <f>Y31+AB31+AE31+AH31+AK31+AO31</f>
        <v>2</v>
      </c>
      <c r="N31" s="74">
        <v>2</v>
      </c>
      <c r="O31" s="74">
        <f t="shared" si="16"/>
        <v>0</v>
      </c>
      <c r="P31" s="187"/>
      <c r="Q31" s="186"/>
      <c r="R31" s="187"/>
      <c r="S31" s="353"/>
      <c r="T31" s="251"/>
      <c r="U31" s="187"/>
      <c r="V31" s="353"/>
      <c r="W31" s="251"/>
      <c r="X31" s="187"/>
      <c r="Y31" s="353">
        <v>2</v>
      </c>
      <c r="Z31" s="251">
        <v>2</v>
      </c>
      <c r="AA31" s="187">
        <v>1</v>
      </c>
      <c r="AB31" s="353"/>
      <c r="AC31" s="251"/>
      <c r="AD31" s="187"/>
      <c r="AE31" s="353"/>
      <c r="AF31" s="251"/>
      <c r="AG31" s="187"/>
      <c r="AH31" s="353"/>
      <c r="AI31" s="251"/>
      <c r="AJ31" s="187"/>
      <c r="AK31" s="422"/>
      <c r="AL31" s="142"/>
      <c r="AM31" s="142"/>
      <c r="AN31" s="281"/>
      <c r="AO31" s="438"/>
      <c r="AP31" s="142"/>
      <c r="AQ31" s="327"/>
    </row>
    <row r="32" spans="1:43" s="32" customFormat="1" ht="15.75" customHeight="1" thickBot="1" x14ac:dyDescent="0.25">
      <c r="A32" s="91" t="s">
        <v>143</v>
      </c>
      <c r="B32" s="91" t="s">
        <v>144</v>
      </c>
      <c r="C32" s="92"/>
      <c r="D32" s="51">
        <v>4</v>
      </c>
      <c r="E32" s="92"/>
      <c r="F32" s="210"/>
      <c r="G32" s="221">
        <v>1</v>
      </c>
      <c r="H32" s="210"/>
      <c r="I32" s="207">
        <f t="shared" si="13"/>
        <v>66</v>
      </c>
      <c r="J32" s="80">
        <v>15</v>
      </c>
      <c r="K32" s="215">
        <v>51</v>
      </c>
      <c r="L32" s="207">
        <v>58</v>
      </c>
      <c r="M32" s="80">
        <f>Y32+AB32+AE32+AH32+AK32+AO32</f>
        <v>8</v>
      </c>
      <c r="N32" s="80">
        <v>4</v>
      </c>
      <c r="O32" s="155">
        <f>M32-N32</f>
        <v>4</v>
      </c>
      <c r="P32" s="210"/>
      <c r="Q32" s="221"/>
      <c r="R32" s="210"/>
      <c r="S32" s="358"/>
      <c r="T32" s="92"/>
      <c r="U32" s="210"/>
      <c r="V32" s="358"/>
      <c r="W32" s="92"/>
      <c r="X32" s="210"/>
      <c r="Y32" s="358"/>
      <c r="Z32" s="92"/>
      <c r="AA32" s="210"/>
      <c r="AB32" s="358">
        <v>8</v>
      </c>
      <c r="AC32" s="92">
        <v>4</v>
      </c>
      <c r="AD32" s="210">
        <v>1</v>
      </c>
      <c r="AE32" s="358"/>
      <c r="AF32" s="92"/>
      <c r="AG32" s="210"/>
      <c r="AH32" s="358"/>
      <c r="AI32" s="92"/>
      <c r="AJ32" s="210"/>
      <c r="AK32" s="423"/>
      <c r="AL32" s="147"/>
      <c r="AM32" s="147"/>
      <c r="AN32" s="282"/>
      <c r="AO32" s="439"/>
      <c r="AP32" s="339"/>
      <c r="AQ32" s="328"/>
    </row>
    <row r="33" spans="1:43" s="32" customFormat="1" ht="15" customHeight="1" thickBot="1" x14ac:dyDescent="0.25">
      <c r="A33" s="86" t="s">
        <v>83</v>
      </c>
      <c r="B33" s="84" t="s">
        <v>167</v>
      </c>
      <c r="C33" s="87">
        <v>0</v>
      </c>
      <c r="D33" s="87">
        <v>2</v>
      </c>
      <c r="E33" s="87"/>
      <c r="F33" s="209"/>
      <c r="G33" s="227">
        <v>2</v>
      </c>
      <c r="H33" s="209">
        <v>1</v>
      </c>
      <c r="I33" s="195">
        <f t="shared" si="13"/>
        <v>273</v>
      </c>
      <c r="J33" s="195">
        <f>J35+J34</f>
        <v>91</v>
      </c>
      <c r="K33" s="200">
        <f>K35+K34</f>
        <v>182</v>
      </c>
      <c r="L33" s="205">
        <f>L34+L35</f>
        <v>247</v>
      </c>
      <c r="M33" s="85">
        <f>M34+M35</f>
        <v>26</v>
      </c>
      <c r="N33" s="85">
        <f>N34+N35</f>
        <v>2</v>
      </c>
      <c r="O33" s="85">
        <f>O34+O35</f>
        <v>24</v>
      </c>
      <c r="P33" s="296">
        <f>SUM(P34:P35)</f>
        <v>0</v>
      </c>
      <c r="Q33" s="205">
        <f>SUM(Q34:Q35)</f>
        <v>0</v>
      </c>
      <c r="R33" s="296">
        <f>SUM(R34:R35)</f>
        <v>0</v>
      </c>
      <c r="S33" s="356">
        <f>SUM(S34:S35)</f>
        <v>0</v>
      </c>
      <c r="T33" s="85"/>
      <c r="U33" s="296"/>
      <c r="V33" s="356">
        <f>SUM(V34:V35)</f>
        <v>0</v>
      </c>
      <c r="W33" s="85"/>
      <c r="X33" s="296"/>
      <c r="Y33" s="356">
        <f>Y34+Y35</f>
        <v>18</v>
      </c>
      <c r="Z33" s="85">
        <f t="shared" ref="Z33:AQ33" si="17">Z34+Z35</f>
        <v>1</v>
      </c>
      <c r="AA33" s="296">
        <f t="shared" si="17"/>
        <v>2</v>
      </c>
      <c r="AB33" s="356">
        <f t="shared" si="17"/>
        <v>8</v>
      </c>
      <c r="AC33" s="85">
        <f t="shared" si="17"/>
        <v>1</v>
      </c>
      <c r="AD33" s="296">
        <f t="shared" si="17"/>
        <v>0</v>
      </c>
      <c r="AE33" s="356">
        <f t="shared" si="17"/>
        <v>0</v>
      </c>
      <c r="AF33" s="85">
        <f t="shared" si="17"/>
        <v>0</v>
      </c>
      <c r="AG33" s="296">
        <f t="shared" si="17"/>
        <v>0</v>
      </c>
      <c r="AH33" s="356">
        <f t="shared" si="17"/>
        <v>0</v>
      </c>
      <c r="AI33" s="85">
        <f t="shared" si="17"/>
        <v>0</v>
      </c>
      <c r="AJ33" s="296">
        <f t="shared" si="17"/>
        <v>0</v>
      </c>
      <c r="AK33" s="356">
        <f t="shared" si="17"/>
        <v>0</v>
      </c>
      <c r="AL33" s="85">
        <f t="shared" si="17"/>
        <v>0</v>
      </c>
      <c r="AM33" s="85">
        <f t="shared" si="17"/>
        <v>0</v>
      </c>
      <c r="AN33" s="280">
        <f t="shared" si="17"/>
        <v>0</v>
      </c>
      <c r="AO33" s="436">
        <f t="shared" si="17"/>
        <v>0</v>
      </c>
      <c r="AP33" s="66">
        <f t="shared" si="17"/>
        <v>0</v>
      </c>
      <c r="AQ33" s="325">
        <f t="shared" si="17"/>
        <v>0</v>
      </c>
    </row>
    <row r="34" spans="1:43" s="37" customFormat="1" ht="15" customHeight="1" x14ac:dyDescent="0.2">
      <c r="A34" s="67" t="s">
        <v>84</v>
      </c>
      <c r="B34" s="67" t="s">
        <v>76</v>
      </c>
      <c r="C34" s="69"/>
      <c r="D34" s="238">
        <v>3</v>
      </c>
      <c r="E34" s="250"/>
      <c r="F34" s="185"/>
      <c r="G34" s="184">
        <v>1</v>
      </c>
      <c r="H34" s="185"/>
      <c r="I34" s="206">
        <f t="shared" si="13"/>
        <v>102</v>
      </c>
      <c r="J34" s="89">
        <v>34</v>
      </c>
      <c r="K34" s="202">
        <v>68</v>
      </c>
      <c r="L34" s="206">
        <v>92</v>
      </c>
      <c r="M34" s="89">
        <f>Y34+AB34+AE34+AH34+AK34+AO34</f>
        <v>10</v>
      </c>
      <c r="N34" s="89"/>
      <c r="O34" s="89">
        <v>10</v>
      </c>
      <c r="P34" s="185"/>
      <c r="Q34" s="184"/>
      <c r="R34" s="185"/>
      <c r="S34" s="357"/>
      <c r="T34" s="250"/>
      <c r="U34" s="185"/>
      <c r="V34" s="357"/>
      <c r="W34" s="250"/>
      <c r="X34" s="185"/>
      <c r="Y34" s="357">
        <v>10</v>
      </c>
      <c r="Z34" s="250"/>
      <c r="AA34" s="185">
        <v>1</v>
      </c>
      <c r="AB34" s="364"/>
      <c r="AC34" s="69"/>
      <c r="AD34" s="226"/>
      <c r="AE34" s="357"/>
      <c r="AF34" s="250"/>
      <c r="AG34" s="185"/>
      <c r="AH34" s="357"/>
      <c r="AI34" s="250"/>
      <c r="AJ34" s="185"/>
      <c r="AK34" s="419"/>
      <c r="AL34" s="141"/>
      <c r="AM34" s="141"/>
      <c r="AN34" s="273"/>
      <c r="AO34" s="437"/>
      <c r="AP34" s="338"/>
      <c r="AQ34" s="326"/>
    </row>
    <row r="35" spans="1:43" s="37" customFormat="1" ht="15" customHeight="1" thickBot="1" x14ac:dyDescent="0.25">
      <c r="A35" s="91" t="s">
        <v>85</v>
      </c>
      <c r="B35" s="91" t="s">
        <v>98</v>
      </c>
      <c r="C35" s="51"/>
      <c r="D35" s="51">
        <v>4</v>
      </c>
      <c r="E35" s="51"/>
      <c r="F35" s="193"/>
      <c r="G35" s="192">
        <v>1</v>
      </c>
      <c r="H35" s="193">
        <v>1</v>
      </c>
      <c r="I35" s="207">
        <f t="shared" si="13"/>
        <v>171</v>
      </c>
      <c r="J35" s="80">
        <v>57</v>
      </c>
      <c r="K35" s="215">
        <v>114</v>
      </c>
      <c r="L35" s="207">
        <v>155</v>
      </c>
      <c r="M35" s="80">
        <f>Y35+AB35+AE35+AH35+AK35+AO35</f>
        <v>16</v>
      </c>
      <c r="N35" s="80">
        <v>2</v>
      </c>
      <c r="O35" s="80">
        <v>14</v>
      </c>
      <c r="P35" s="297"/>
      <c r="Q35" s="292"/>
      <c r="R35" s="297"/>
      <c r="S35" s="359"/>
      <c r="T35" s="82"/>
      <c r="U35" s="297"/>
      <c r="V35" s="359"/>
      <c r="W35" s="82"/>
      <c r="X35" s="297"/>
      <c r="Y35" s="358">
        <v>8</v>
      </c>
      <c r="Z35" s="92">
        <v>1</v>
      </c>
      <c r="AA35" s="210">
        <v>1</v>
      </c>
      <c r="AB35" s="358">
        <v>8</v>
      </c>
      <c r="AC35" s="92">
        <v>1</v>
      </c>
      <c r="AD35" s="210"/>
      <c r="AE35" s="358"/>
      <c r="AF35" s="92"/>
      <c r="AG35" s="210"/>
      <c r="AH35" s="358"/>
      <c r="AI35" s="92"/>
      <c r="AJ35" s="210"/>
      <c r="AK35" s="421"/>
      <c r="AL35" s="146"/>
      <c r="AM35" s="146"/>
      <c r="AN35" s="279"/>
      <c r="AO35" s="440"/>
      <c r="AP35" s="335"/>
      <c r="AQ35" s="324"/>
    </row>
    <row r="36" spans="1:43" s="32" customFormat="1" ht="16.5" customHeight="1" thickBot="1" x14ac:dyDescent="0.25">
      <c r="A36" s="93" t="s">
        <v>86</v>
      </c>
      <c r="B36" s="84" t="s">
        <v>168</v>
      </c>
      <c r="C36" s="87">
        <f>C37+C51</f>
        <v>11</v>
      </c>
      <c r="D36" s="87" t="s">
        <v>314</v>
      </c>
      <c r="E36" s="87">
        <v>2</v>
      </c>
      <c r="F36" s="209"/>
      <c r="G36" s="227">
        <v>25</v>
      </c>
      <c r="H36" s="209">
        <v>3</v>
      </c>
      <c r="I36" s="195">
        <f t="shared" si="13"/>
        <v>2330</v>
      </c>
      <c r="J36" s="195">
        <f>J37+J51</f>
        <v>777</v>
      </c>
      <c r="K36" s="200">
        <f>K37+K51</f>
        <v>1553</v>
      </c>
      <c r="L36" s="213">
        <f t="shared" ref="L36:R36" si="18">L37+L51</f>
        <v>1918</v>
      </c>
      <c r="M36" s="96">
        <f t="shared" si="18"/>
        <v>412</v>
      </c>
      <c r="N36" s="96">
        <f t="shared" si="18"/>
        <v>212</v>
      </c>
      <c r="O36" s="96">
        <f t="shared" si="18"/>
        <v>188</v>
      </c>
      <c r="P36" s="298">
        <f t="shared" si="18"/>
        <v>12</v>
      </c>
      <c r="Q36" s="213">
        <f t="shared" si="18"/>
        <v>144</v>
      </c>
      <c r="R36" s="298">
        <f t="shared" si="18"/>
        <v>216</v>
      </c>
      <c r="S36" s="360"/>
      <c r="T36" s="95"/>
      <c r="U36" s="211"/>
      <c r="V36" s="360"/>
      <c r="W36" s="95"/>
      <c r="X36" s="211"/>
      <c r="Y36" s="363">
        <f>Y37+Y51</f>
        <v>32</v>
      </c>
      <c r="Z36" s="96">
        <f t="shared" ref="Z36:AQ36" si="19">Z37+Z51</f>
        <v>15</v>
      </c>
      <c r="AA36" s="298">
        <f t="shared" si="19"/>
        <v>2</v>
      </c>
      <c r="AB36" s="363">
        <f t="shared" si="19"/>
        <v>60</v>
      </c>
      <c r="AC36" s="96">
        <f t="shared" si="19"/>
        <v>36</v>
      </c>
      <c r="AD36" s="298">
        <f t="shared" si="19"/>
        <v>4</v>
      </c>
      <c r="AE36" s="363">
        <f t="shared" si="19"/>
        <v>80</v>
      </c>
      <c r="AF36" s="96">
        <f t="shared" si="19"/>
        <v>44</v>
      </c>
      <c r="AG36" s="298">
        <f t="shared" si="19"/>
        <v>4</v>
      </c>
      <c r="AH36" s="363">
        <f t="shared" si="19"/>
        <v>80</v>
      </c>
      <c r="AI36" s="96">
        <f t="shared" si="19"/>
        <v>41</v>
      </c>
      <c r="AJ36" s="298">
        <f t="shared" si="19"/>
        <v>4</v>
      </c>
      <c r="AK36" s="363">
        <f t="shared" si="19"/>
        <v>80</v>
      </c>
      <c r="AL36" s="96">
        <f t="shared" si="19"/>
        <v>0</v>
      </c>
      <c r="AM36" s="96">
        <f t="shared" si="19"/>
        <v>41</v>
      </c>
      <c r="AN36" s="283">
        <f t="shared" si="19"/>
        <v>3</v>
      </c>
      <c r="AO36" s="441">
        <f t="shared" si="19"/>
        <v>80</v>
      </c>
      <c r="AP36" s="334">
        <f t="shared" si="19"/>
        <v>39</v>
      </c>
      <c r="AQ36" s="329">
        <f t="shared" si="19"/>
        <v>5</v>
      </c>
    </row>
    <row r="37" spans="1:43" s="32" customFormat="1" ht="15" customHeight="1" x14ac:dyDescent="0.2">
      <c r="A37" s="97" t="s">
        <v>87</v>
      </c>
      <c r="B37" s="118" t="s">
        <v>88</v>
      </c>
      <c r="C37" s="111">
        <f>COUNTIF(C38:C50,"&gt;0")</f>
        <v>3</v>
      </c>
      <c r="D37" s="111" t="s">
        <v>239</v>
      </c>
      <c r="E37" s="17">
        <f>COUNTIF(E38:E50,"&gt;0")</f>
        <v>0</v>
      </c>
      <c r="F37" s="218"/>
      <c r="G37" s="232">
        <v>14</v>
      </c>
      <c r="H37" s="218">
        <v>1</v>
      </c>
      <c r="I37" s="196">
        <f t="shared" si="13"/>
        <v>1271</v>
      </c>
      <c r="J37" s="196">
        <f>J50+J49+J48+J47+J46+J45+J44+J43+J42+J41+J40+J39+J38</f>
        <v>424</v>
      </c>
      <c r="K37" s="201">
        <f>K50+K49+K48+K47+K46+K45+K44+K43+K42+K41+K40+K39+K38</f>
        <v>847</v>
      </c>
      <c r="L37" s="214">
        <f>SUM(L38:L50)</f>
        <v>1075</v>
      </c>
      <c r="M37" s="98">
        <f t="shared" ref="M37:V37" si="20">SUM(M38:M50)</f>
        <v>196</v>
      </c>
      <c r="N37" s="98">
        <f t="shared" si="20"/>
        <v>96</v>
      </c>
      <c r="O37" s="98">
        <f>SUM(O38:O50)</f>
        <v>100</v>
      </c>
      <c r="P37" s="299">
        <f t="shared" si="20"/>
        <v>0</v>
      </c>
      <c r="Q37" s="214">
        <f t="shared" si="20"/>
        <v>0</v>
      </c>
      <c r="R37" s="299">
        <f t="shared" si="20"/>
        <v>0</v>
      </c>
      <c r="S37" s="361">
        <f t="shared" si="20"/>
        <v>0</v>
      </c>
      <c r="T37" s="98"/>
      <c r="U37" s="299"/>
      <c r="V37" s="361">
        <f t="shared" si="20"/>
        <v>0</v>
      </c>
      <c r="W37" s="98"/>
      <c r="X37" s="299"/>
      <c r="Y37" s="361">
        <f>SUM(Y38:Y50)</f>
        <v>32</v>
      </c>
      <c r="Z37" s="98">
        <f t="shared" ref="Z37:AQ37" si="21">SUM(Z38:Z50)</f>
        <v>15</v>
      </c>
      <c r="AA37" s="299">
        <f t="shared" si="21"/>
        <v>2</v>
      </c>
      <c r="AB37" s="361">
        <f t="shared" si="21"/>
        <v>60</v>
      </c>
      <c r="AC37" s="98">
        <f t="shared" si="21"/>
        <v>36</v>
      </c>
      <c r="AD37" s="299">
        <f t="shared" si="21"/>
        <v>4</v>
      </c>
      <c r="AE37" s="361">
        <f t="shared" si="21"/>
        <v>40</v>
      </c>
      <c r="AF37" s="98">
        <f t="shared" si="21"/>
        <v>18</v>
      </c>
      <c r="AG37" s="299">
        <f t="shared" si="21"/>
        <v>3</v>
      </c>
      <c r="AH37" s="361">
        <f t="shared" si="21"/>
        <v>34</v>
      </c>
      <c r="AI37" s="98">
        <f t="shared" si="21"/>
        <v>16</v>
      </c>
      <c r="AJ37" s="299">
        <f t="shared" si="21"/>
        <v>2</v>
      </c>
      <c r="AK37" s="361">
        <f t="shared" si="21"/>
        <v>0</v>
      </c>
      <c r="AL37" s="98">
        <f t="shared" si="21"/>
        <v>0</v>
      </c>
      <c r="AM37" s="98">
        <f t="shared" si="21"/>
        <v>0</v>
      </c>
      <c r="AN37" s="284">
        <f t="shared" si="21"/>
        <v>0</v>
      </c>
      <c r="AO37" s="442">
        <f t="shared" si="21"/>
        <v>30</v>
      </c>
      <c r="AP37" s="340">
        <f t="shared" si="21"/>
        <v>14</v>
      </c>
      <c r="AQ37" s="330">
        <f t="shared" si="21"/>
        <v>2</v>
      </c>
    </row>
    <row r="38" spans="1:43" s="37" customFormat="1" ht="15" customHeight="1" x14ac:dyDescent="0.2">
      <c r="A38" s="71" t="s">
        <v>89</v>
      </c>
      <c r="B38" s="240" t="s">
        <v>100</v>
      </c>
      <c r="C38" s="241">
        <v>4</v>
      </c>
      <c r="D38" s="241"/>
      <c r="E38" s="244"/>
      <c r="F38" s="212"/>
      <c r="G38" s="229">
        <v>2</v>
      </c>
      <c r="H38" s="212">
        <v>1</v>
      </c>
      <c r="I38" s="206">
        <f t="shared" si="13"/>
        <v>137</v>
      </c>
      <c r="J38" s="89">
        <v>46</v>
      </c>
      <c r="K38" s="202">
        <v>91</v>
      </c>
      <c r="L38" s="197">
        <v>111</v>
      </c>
      <c r="M38" s="74">
        <f t="shared" ref="M38:M50" si="22">Y38+AB38+AE38+AH38+AK38+AO38</f>
        <v>26</v>
      </c>
      <c r="N38" s="74">
        <v>10</v>
      </c>
      <c r="O38" s="74">
        <f>M38-N38</f>
        <v>16</v>
      </c>
      <c r="P38" s="187"/>
      <c r="Q38" s="186"/>
      <c r="R38" s="187"/>
      <c r="S38" s="353"/>
      <c r="T38" s="251"/>
      <c r="U38" s="187"/>
      <c r="V38" s="353"/>
      <c r="W38" s="251"/>
      <c r="X38" s="187"/>
      <c r="Y38" s="353">
        <v>16</v>
      </c>
      <c r="Z38" s="251">
        <v>7</v>
      </c>
      <c r="AA38" s="187">
        <v>1</v>
      </c>
      <c r="AB38" s="353">
        <v>10</v>
      </c>
      <c r="AC38" s="251">
        <v>3</v>
      </c>
      <c r="AD38" s="187">
        <v>1</v>
      </c>
      <c r="AE38" s="353"/>
      <c r="AF38" s="251"/>
      <c r="AG38" s="187"/>
      <c r="AH38" s="353"/>
      <c r="AI38" s="251"/>
      <c r="AJ38" s="187"/>
      <c r="AK38" s="353"/>
      <c r="AL38" s="123"/>
      <c r="AM38" s="251"/>
      <c r="AN38" s="285"/>
      <c r="AO38" s="411"/>
      <c r="AP38" s="454"/>
      <c r="AQ38" s="455"/>
    </row>
    <row r="39" spans="1:43" s="37" customFormat="1" ht="15" customHeight="1" x14ac:dyDescent="0.2">
      <c r="A39" s="71" t="s">
        <v>90</v>
      </c>
      <c r="B39" s="240" t="s">
        <v>119</v>
      </c>
      <c r="C39" s="241"/>
      <c r="D39" s="241">
        <v>5</v>
      </c>
      <c r="E39" s="244"/>
      <c r="F39" s="212"/>
      <c r="G39" s="229">
        <v>1</v>
      </c>
      <c r="H39" s="212"/>
      <c r="I39" s="206">
        <f t="shared" si="13"/>
        <v>76</v>
      </c>
      <c r="J39" s="74">
        <v>25</v>
      </c>
      <c r="K39" s="203">
        <v>51</v>
      </c>
      <c r="L39" s="197">
        <v>64</v>
      </c>
      <c r="M39" s="74">
        <f t="shared" si="22"/>
        <v>12</v>
      </c>
      <c r="N39" s="74">
        <v>6</v>
      </c>
      <c r="O39" s="74">
        <f t="shared" ref="O39:O50" si="23">M39-N39</f>
        <v>6</v>
      </c>
      <c r="P39" s="187"/>
      <c r="Q39" s="186"/>
      <c r="R39" s="187"/>
      <c r="S39" s="353"/>
      <c r="T39" s="251"/>
      <c r="U39" s="187"/>
      <c r="V39" s="353"/>
      <c r="W39" s="251"/>
      <c r="X39" s="187"/>
      <c r="Y39" s="353"/>
      <c r="Z39" s="251"/>
      <c r="AA39" s="187"/>
      <c r="AB39" s="353"/>
      <c r="AC39" s="251"/>
      <c r="AD39" s="187"/>
      <c r="AE39" s="353">
        <v>12</v>
      </c>
      <c r="AF39" s="251">
        <v>6</v>
      </c>
      <c r="AG39" s="187">
        <v>1</v>
      </c>
      <c r="AH39" s="353"/>
      <c r="AI39" s="251"/>
      <c r="AJ39" s="187"/>
      <c r="AK39" s="353"/>
      <c r="AL39" s="123"/>
      <c r="AM39" s="251"/>
      <c r="AN39" s="285"/>
      <c r="AO39" s="411"/>
      <c r="AP39" s="454"/>
      <c r="AQ39" s="455"/>
    </row>
    <row r="40" spans="1:43" s="37" customFormat="1" ht="15.75" customHeight="1" x14ac:dyDescent="0.2">
      <c r="A40" s="71" t="s">
        <v>91</v>
      </c>
      <c r="B40" s="240" t="s">
        <v>172</v>
      </c>
      <c r="C40" s="241"/>
      <c r="D40" s="241">
        <v>5</v>
      </c>
      <c r="E40" s="244"/>
      <c r="F40" s="212"/>
      <c r="G40" s="229">
        <v>1</v>
      </c>
      <c r="H40" s="212"/>
      <c r="I40" s="206">
        <f t="shared" si="13"/>
        <v>60</v>
      </c>
      <c r="J40" s="74">
        <v>20</v>
      </c>
      <c r="K40" s="203">
        <v>40</v>
      </c>
      <c r="L40" s="197">
        <v>48</v>
      </c>
      <c r="M40" s="74">
        <f t="shared" si="22"/>
        <v>12</v>
      </c>
      <c r="N40" s="74">
        <v>6</v>
      </c>
      <c r="O40" s="74">
        <f t="shared" si="23"/>
        <v>6</v>
      </c>
      <c r="P40" s="300"/>
      <c r="Q40" s="293"/>
      <c r="R40" s="300"/>
      <c r="S40" s="362"/>
      <c r="T40" s="75"/>
      <c r="U40" s="300"/>
      <c r="V40" s="362"/>
      <c r="W40" s="75"/>
      <c r="X40" s="300"/>
      <c r="Y40" s="353"/>
      <c r="Z40" s="251"/>
      <c r="AA40" s="187"/>
      <c r="AB40" s="353"/>
      <c r="AC40" s="251"/>
      <c r="AD40" s="187"/>
      <c r="AE40" s="353">
        <v>12</v>
      </c>
      <c r="AF40" s="251">
        <v>6</v>
      </c>
      <c r="AG40" s="187">
        <v>1</v>
      </c>
      <c r="AH40" s="353"/>
      <c r="AI40" s="251"/>
      <c r="AJ40" s="187"/>
      <c r="AK40" s="353"/>
      <c r="AL40" s="123"/>
      <c r="AM40" s="251"/>
      <c r="AN40" s="285"/>
      <c r="AO40" s="411"/>
      <c r="AP40" s="454"/>
      <c r="AQ40" s="455"/>
    </row>
    <row r="41" spans="1:43" s="37" customFormat="1" ht="15.75" customHeight="1" x14ac:dyDescent="0.2">
      <c r="A41" s="71" t="s">
        <v>92</v>
      </c>
      <c r="B41" s="240" t="s">
        <v>120</v>
      </c>
      <c r="C41" s="241"/>
      <c r="D41" s="241">
        <v>4</v>
      </c>
      <c r="E41" s="244"/>
      <c r="F41" s="212"/>
      <c r="G41" s="229">
        <v>1</v>
      </c>
      <c r="H41" s="212"/>
      <c r="I41" s="206">
        <f t="shared" si="13"/>
        <v>60</v>
      </c>
      <c r="J41" s="74">
        <v>20</v>
      </c>
      <c r="K41" s="203">
        <v>40</v>
      </c>
      <c r="L41" s="197">
        <v>50</v>
      </c>
      <c r="M41" s="74">
        <f t="shared" si="22"/>
        <v>10</v>
      </c>
      <c r="N41" s="74">
        <v>4</v>
      </c>
      <c r="O41" s="74">
        <f t="shared" si="23"/>
        <v>6</v>
      </c>
      <c r="P41" s="187"/>
      <c r="Q41" s="186"/>
      <c r="R41" s="187"/>
      <c r="S41" s="353"/>
      <c r="T41" s="251"/>
      <c r="U41" s="187"/>
      <c r="V41" s="353"/>
      <c r="W41" s="251"/>
      <c r="X41" s="187"/>
      <c r="Y41" s="353"/>
      <c r="Z41" s="251"/>
      <c r="AA41" s="187"/>
      <c r="AB41" s="353">
        <v>10</v>
      </c>
      <c r="AC41" s="251">
        <v>6</v>
      </c>
      <c r="AD41" s="187">
        <v>1</v>
      </c>
      <c r="AE41" s="353"/>
      <c r="AF41" s="251"/>
      <c r="AG41" s="187"/>
      <c r="AH41" s="353"/>
      <c r="AI41" s="251"/>
      <c r="AJ41" s="187"/>
      <c r="AK41" s="353"/>
      <c r="AL41" s="123"/>
      <c r="AM41" s="251"/>
      <c r="AN41" s="285"/>
      <c r="AO41" s="411"/>
      <c r="AP41" s="454"/>
      <c r="AQ41" s="455"/>
    </row>
    <row r="42" spans="1:43" s="37" customFormat="1" ht="15" customHeight="1" x14ac:dyDescent="0.2">
      <c r="A42" s="71" t="s">
        <v>93</v>
      </c>
      <c r="B42" s="240" t="s">
        <v>99</v>
      </c>
      <c r="C42" s="241"/>
      <c r="D42" s="241">
        <v>6</v>
      </c>
      <c r="E42" s="244"/>
      <c r="F42" s="212"/>
      <c r="G42" s="229">
        <v>1</v>
      </c>
      <c r="H42" s="212"/>
      <c r="I42" s="206">
        <f t="shared" si="13"/>
        <v>78</v>
      </c>
      <c r="J42" s="74">
        <v>26</v>
      </c>
      <c r="K42" s="203">
        <v>52</v>
      </c>
      <c r="L42" s="197">
        <v>68</v>
      </c>
      <c r="M42" s="74">
        <f t="shared" si="22"/>
        <v>10</v>
      </c>
      <c r="N42" s="74">
        <v>4</v>
      </c>
      <c r="O42" s="74">
        <f t="shared" si="23"/>
        <v>6</v>
      </c>
      <c r="P42" s="187"/>
      <c r="Q42" s="186"/>
      <c r="R42" s="187"/>
      <c r="S42" s="353"/>
      <c r="T42" s="251"/>
      <c r="U42" s="187"/>
      <c r="V42" s="353"/>
      <c r="W42" s="251"/>
      <c r="X42" s="187"/>
      <c r="Y42" s="353"/>
      <c r="Z42" s="251"/>
      <c r="AA42" s="187"/>
      <c r="AB42" s="353"/>
      <c r="AC42" s="251"/>
      <c r="AD42" s="187"/>
      <c r="AE42" s="353"/>
      <c r="AF42" s="251"/>
      <c r="AG42" s="187"/>
      <c r="AH42" s="353">
        <v>10</v>
      </c>
      <c r="AI42" s="251">
        <v>4</v>
      </c>
      <c r="AJ42" s="187">
        <v>1</v>
      </c>
      <c r="AK42" s="353"/>
      <c r="AL42" s="123"/>
      <c r="AM42" s="251"/>
      <c r="AN42" s="285"/>
      <c r="AO42" s="411"/>
      <c r="AP42" s="454"/>
      <c r="AQ42" s="455"/>
    </row>
    <row r="43" spans="1:43" s="37" customFormat="1" ht="15" customHeight="1" x14ac:dyDescent="0.2">
      <c r="A43" s="71" t="s">
        <v>94</v>
      </c>
      <c r="B43" s="240" t="s">
        <v>173</v>
      </c>
      <c r="C43" s="241"/>
      <c r="D43" s="241">
        <v>8</v>
      </c>
      <c r="E43" s="244"/>
      <c r="F43" s="212"/>
      <c r="G43" s="229">
        <v>1</v>
      </c>
      <c r="H43" s="212"/>
      <c r="I43" s="206">
        <f t="shared" si="13"/>
        <v>90</v>
      </c>
      <c r="J43" s="74">
        <v>30</v>
      </c>
      <c r="K43" s="203">
        <v>60</v>
      </c>
      <c r="L43" s="197">
        <v>76</v>
      </c>
      <c r="M43" s="74">
        <f t="shared" si="22"/>
        <v>14</v>
      </c>
      <c r="N43" s="74">
        <v>6</v>
      </c>
      <c r="O43" s="74">
        <f t="shared" si="23"/>
        <v>8</v>
      </c>
      <c r="P43" s="187"/>
      <c r="Q43" s="186"/>
      <c r="R43" s="187"/>
      <c r="S43" s="353"/>
      <c r="T43" s="251"/>
      <c r="U43" s="187"/>
      <c r="V43" s="353"/>
      <c r="W43" s="251"/>
      <c r="X43" s="187"/>
      <c r="Y43" s="353"/>
      <c r="Z43" s="251"/>
      <c r="AA43" s="187"/>
      <c r="AB43" s="353"/>
      <c r="AC43" s="251"/>
      <c r="AD43" s="187"/>
      <c r="AE43" s="353"/>
      <c r="AF43" s="251"/>
      <c r="AG43" s="187"/>
      <c r="AH43" s="353"/>
      <c r="AI43" s="251"/>
      <c r="AJ43" s="187"/>
      <c r="AK43" s="353"/>
      <c r="AL43" s="123"/>
      <c r="AM43" s="251"/>
      <c r="AN43" s="285"/>
      <c r="AO43" s="411">
        <v>14</v>
      </c>
      <c r="AP43" s="251">
        <v>6</v>
      </c>
      <c r="AQ43" s="316">
        <v>1</v>
      </c>
    </row>
    <row r="44" spans="1:43" s="37" customFormat="1" ht="15" customHeight="1" x14ac:dyDescent="0.2">
      <c r="A44" s="71" t="s">
        <v>95</v>
      </c>
      <c r="B44" s="78" t="s">
        <v>136</v>
      </c>
      <c r="C44" s="50">
        <v>6</v>
      </c>
      <c r="D44" s="50"/>
      <c r="E44" s="244"/>
      <c r="F44" s="212"/>
      <c r="G44" s="229">
        <v>1</v>
      </c>
      <c r="H44" s="212"/>
      <c r="I44" s="206">
        <f t="shared" si="13"/>
        <v>141</v>
      </c>
      <c r="J44" s="74">
        <v>47</v>
      </c>
      <c r="K44" s="203">
        <v>94</v>
      </c>
      <c r="L44" s="197">
        <v>117</v>
      </c>
      <c r="M44" s="74">
        <f t="shared" si="22"/>
        <v>24</v>
      </c>
      <c r="N44" s="74">
        <v>12</v>
      </c>
      <c r="O44" s="74">
        <f t="shared" si="23"/>
        <v>12</v>
      </c>
      <c r="P44" s="300"/>
      <c r="Q44" s="293"/>
      <c r="R44" s="300"/>
      <c r="S44" s="362"/>
      <c r="T44" s="75"/>
      <c r="U44" s="300"/>
      <c r="V44" s="362"/>
      <c r="W44" s="75"/>
      <c r="X44" s="300"/>
      <c r="Y44" s="353"/>
      <c r="Z44" s="251"/>
      <c r="AA44" s="187"/>
      <c r="AB44" s="353"/>
      <c r="AC44" s="251"/>
      <c r="AD44" s="187"/>
      <c r="AE44" s="353"/>
      <c r="AF44" s="251"/>
      <c r="AG44" s="187"/>
      <c r="AH44" s="353">
        <v>24</v>
      </c>
      <c r="AI44" s="251">
        <v>12</v>
      </c>
      <c r="AJ44" s="187">
        <v>1</v>
      </c>
      <c r="AK44" s="353"/>
      <c r="AL44" s="123"/>
      <c r="AM44" s="251"/>
      <c r="AN44" s="285"/>
      <c r="AO44" s="411"/>
      <c r="AP44" s="251"/>
      <c r="AQ44" s="316"/>
    </row>
    <row r="45" spans="1:43" s="37" customFormat="1" ht="15" customHeight="1" x14ac:dyDescent="0.2">
      <c r="A45" s="99" t="s">
        <v>96</v>
      </c>
      <c r="B45" s="100" t="s">
        <v>174</v>
      </c>
      <c r="C45" s="50"/>
      <c r="D45" s="50" t="s">
        <v>308</v>
      </c>
      <c r="E45" s="244"/>
      <c r="F45" s="212"/>
      <c r="G45" s="229">
        <v>1</v>
      </c>
      <c r="H45" s="212"/>
      <c r="I45" s="206">
        <f t="shared" si="13"/>
        <v>78</v>
      </c>
      <c r="J45" s="74">
        <v>26</v>
      </c>
      <c r="K45" s="203">
        <v>52</v>
      </c>
      <c r="L45" s="197">
        <v>66</v>
      </c>
      <c r="M45" s="74">
        <f t="shared" si="22"/>
        <v>12</v>
      </c>
      <c r="N45" s="74">
        <v>8</v>
      </c>
      <c r="O45" s="74">
        <f t="shared" si="23"/>
        <v>4</v>
      </c>
      <c r="P45" s="300"/>
      <c r="Q45" s="186"/>
      <c r="R45" s="187"/>
      <c r="S45" s="353"/>
      <c r="T45" s="251"/>
      <c r="U45" s="187"/>
      <c r="V45" s="353"/>
      <c r="W45" s="251"/>
      <c r="X45" s="187"/>
      <c r="Y45" s="353"/>
      <c r="Z45" s="251"/>
      <c r="AA45" s="187"/>
      <c r="AB45" s="353">
        <v>12</v>
      </c>
      <c r="AC45" s="251">
        <v>8</v>
      </c>
      <c r="AD45" s="187">
        <v>1</v>
      </c>
      <c r="AE45" s="353"/>
      <c r="AF45" s="251"/>
      <c r="AG45" s="187"/>
      <c r="AH45" s="353"/>
      <c r="AI45" s="251"/>
      <c r="AJ45" s="187"/>
      <c r="AK45" s="353"/>
      <c r="AL45" s="123"/>
      <c r="AM45" s="251"/>
      <c r="AN45" s="285"/>
      <c r="AO45" s="411"/>
      <c r="AP45" s="251"/>
      <c r="AQ45" s="316"/>
    </row>
    <row r="46" spans="1:43" s="33" customFormat="1" ht="15" customHeight="1" x14ac:dyDescent="0.2">
      <c r="A46" s="99" t="s">
        <v>97</v>
      </c>
      <c r="B46" s="100" t="s">
        <v>175</v>
      </c>
      <c r="C46" s="50"/>
      <c r="D46" s="50">
        <v>8</v>
      </c>
      <c r="E46" s="244"/>
      <c r="F46" s="212"/>
      <c r="G46" s="229">
        <v>1</v>
      </c>
      <c r="H46" s="212"/>
      <c r="I46" s="206">
        <f t="shared" si="13"/>
        <v>54</v>
      </c>
      <c r="J46" s="74">
        <v>18</v>
      </c>
      <c r="K46" s="203">
        <v>36</v>
      </c>
      <c r="L46" s="197">
        <v>38</v>
      </c>
      <c r="M46" s="74">
        <f t="shared" si="22"/>
        <v>16</v>
      </c>
      <c r="N46" s="74">
        <v>8</v>
      </c>
      <c r="O46" s="74">
        <f t="shared" si="23"/>
        <v>8</v>
      </c>
      <c r="P46" s="300"/>
      <c r="Q46" s="186"/>
      <c r="R46" s="187"/>
      <c r="S46" s="353"/>
      <c r="T46" s="251"/>
      <c r="U46" s="187"/>
      <c r="V46" s="353"/>
      <c r="W46" s="251"/>
      <c r="X46" s="187"/>
      <c r="Y46" s="353"/>
      <c r="Z46" s="251"/>
      <c r="AA46" s="187"/>
      <c r="AB46" s="353"/>
      <c r="AC46" s="251"/>
      <c r="AD46" s="187"/>
      <c r="AE46" s="353"/>
      <c r="AF46" s="251"/>
      <c r="AG46" s="187"/>
      <c r="AH46" s="353"/>
      <c r="AI46" s="251"/>
      <c r="AJ46" s="187"/>
      <c r="AK46" s="424"/>
      <c r="AL46" s="150"/>
      <c r="AM46" s="150"/>
      <c r="AN46" s="286"/>
      <c r="AO46" s="443">
        <v>16</v>
      </c>
      <c r="AP46" s="150">
        <v>8</v>
      </c>
      <c r="AQ46" s="470">
        <v>1</v>
      </c>
    </row>
    <row r="47" spans="1:43" s="33" customFormat="1" ht="15" customHeight="1" x14ac:dyDescent="0.2">
      <c r="A47" s="99" t="s">
        <v>145</v>
      </c>
      <c r="B47" s="100" t="s">
        <v>154</v>
      </c>
      <c r="C47" s="50">
        <v>5</v>
      </c>
      <c r="D47" s="50"/>
      <c r="E47" s="244"/>
      <c r="F47" s="212"/>
      <c r="G47" s="229">
        <v>1</v>
      </c>
      <c r="H47" s="212"/>
      <c r="I47" s="206">
        <f t="shared" si="13"/>
        <v>147</v>
      </c>
      <c r="J47" s="74">
        <v>49</v>
      </c>
      <c r="K47" s="203">
        <v>98</v>
      </c>
      <c r="L47" s="197">
        <v>131</v>
      </c>
      <c r="M47" s="74">
        <f t="shared" si="22"/>
        <v>16</v>
      </c>
      <c r="N47" s="74">
        <v>6</v>
      </c>
      <c r="O47" s="74">
        <f t="shared" si="23"/>
        <v>10</v>
      </c>
      <c r="P47" s="300"/>
      <c r="Q47" s="186"/>
      <c r="R47" s="187"/>
      <c r="S47" s="353"/>
      <c r="T47" s="251"/>
      <c r="U47" s="187"/>
      <c r="V47" s="353"/>
      <c r="W47" s="251"/>
      <c r="X47" s="187"/>
      <c r="Y47" s="353"/>
      <c r="Z47" s="251"/>
      <c r="AA47" s="187"/>
      <c r="AB47" s="353"/>
      <c r="AC47" s="251"/>
      <c r="AD47" s="187"/>
      <c r="AE47" s="353">
        <v>16</v>
      </c>
      <c r="AF47" s="251">
        <v>6</v>
      </c>
      <c r="AG47" s="187">
        <v>1</v>
      </c>
      <c r="AH47" s="353"/>
      <c r="AI47" s="251"/>
      <c r="AJ47" s="187"/>
      <c r="AK47" s="424"/>
      <c r="AL47" s="150"/>
      <c r="AM47" s="150"/>
      <c r="AN47" s="286"/>
      <c r="AO47" s="443"/>
      <c r="AP47" s="150"/>
      <c r="AQ47" s="470"/>
    </row>
    <row r="48" spans="1:43" s="33" customFormat="1" ht="15" customHeight="1" x14ac:dyDescent="0.2">
      <c r="A48" s="99" t="s">
        <v>155</v>
      </c>
      <c r="B48" s="100" t="s">
        <v>101</v>
      </c>
      <c r="C48" s="50"/>
      <c r="D48" s="50">
        <v>4</v>
      </c>
      <c r="E48" s="244"/>
      <c r="F48" s="212"/>
      <c r="G48" s="229"/>
      <c r="H48" s="212"/>
      <c r="I48" s="206">
        <f t="shared" si="13"/>
        <v>102</v>
      </c>
      <c r="J48" s="74">
        <v>34</v>
      </c>
      <c r="K48" s="203">
        <v>68</v>
      </c>
      <c r="L48" s="197">
        <v>94</v>
      </c>
      <c r="M48" s="74">
        <f t="shared" si="22"/>
        <v>8</v>
      </c>
      <c r="N48" s="74">
        <v>8</v>
      </c>
      <c r="O48" s="74">
        <f t="shared" si="23"/>
        <v>0</v>
      </c>
      <c r="P48" s="300"/>
      <c r="Q48" s="186"/>
      <c r="R48" s="187"/>
      <c r="S48" s="353"/>
      <c r="T48" s="251"/>
      <c r="U48" s="187"/>
      <c r="V48" s="353"/>
      <c r="W48" s="251"/>
      <c r="X48" s="187"/>
      <c r="Y48" s="353"/>
      <c r="Z48" s="251"/>
      <c r="AA48" s="187"/>
      <c r="AB48" s="353">
        <v>8</v>
      </c>
      <c r="AC48" s="251">
        <v>8</v>
      </c>
      <c r="AD48" s="187"/>
      <c r="AE48" s="353"/>
      <c r="AF48" s="251"/>
      <c r="AG48" s="187"/>
      <c r="AH48" s="353"/>
      <c r="AI48" s="251"/>
      <c r="AJ48" s="187"/>
      <c r="AK48" s="424"/>
      <c r="AL48" s="150"/>
      <c r="AM48" s="150"/>
      <c r="AN48" s="286"/>
      <c r="AO48" s="443"/>
      <c r="AP48" s="150"/>
      <c r="AQ48" s="470"/>
    </row>
    <row r="49" spans="1:43" s="33" customFormat="1" ht="15" customHeight="1" x14ac:dyDescent="0.2">
      <c r="A49" s="99" t="s">
        <v>176</v>
      </c>
      <c r="B49" s="100" t="s">
        <v>177</v>
      </c>
      <c r="C49" s="475"/>
      <c r="D49" s="50">
        <v>3</v>
      </c>
      <c r="E49" s="244"/>
      <c r="F49" s="212"/>
      <c r="G49" s="229">
        <v>1</v>
      </c>
      <c r="H49" s="212"/>
      <c r="I49" s="206">
        <f t="shared" si="13"/>
        <v>77</v>
      </c>
      <c r="J49" s="74">
        <v>26</v>
      </c>
      <c r="K49" s="203">
        <v>51</v>
      </c>
      <c r="L49" s="197">
        <v>61</v>
      </c>
      <c r="M49" s="74">
        <f t="shared" si="22"/>
        <v>16</v>
      </c>
      <c r="N49" s="74">
        <v>8</v>
      </c>
      <c r="O49" s="74">
        <f t="shared" si="23"/>
        <v>8</v>
      </c>
      <c r="P49" s="300"/>
      <c r="Q49" s="186"/>
      <c r="R49" s="187"/>
      <c r="S49" s="353"/>
      <c r="T49" s="251"/>
      <c r="U49" s="187"/>
      <c r="V49" s="353"/>
      <c r="W49" s="251"/>
      <c r="X49" s="187"/>
      <c r="Y49" s="353">
        <v>16</v>
      </c>
      <c r="Z49" s="251">
        <v>8</v>
      </c>
      <c r="AA49" s="187">
        <v>1</v>
      </c>
      <c r="AB49" s="353"/>
      <c r="AC49" s="251"/>
      <c r="AD49" s="187"/>
      <c r="AE49" s="353"/>
      <c r="AF49" s="251"/>
      <c r="AG49" s="187"/>
      <c r="AH49" s="353"/>
      <c r="AI49" s="251"/>
      <c r="AJ49" s="187"/>
      <c r="AK49" s="424"/>
      <c r="AL49" s="150"/>
      <c r="AM49" s="150"/>
      <c r="AN49" s="286"/>
      <c r="AO49" s="443"/>
      <c r="AP49" s="150"/>
      <c r="AQ49" s="470"/>
    </row>
    <row r="50" spans="1:43" s="33" customFormat="1" ht="15" customHeight="1" thickBot="1" x14ac:dyDescent="0.25">
      <c r="A50" s="101" t="s">
        <v>178</v>
      </c>
      <c r="B50" s="102" t="s">
        <v>126</v>
      </c>
      <c r="C50" s="51"/>
      <c r="D50" s="51" t="s">
        <v>308</v>
      </c>
      <c r="E50" s="51"/>
      <c r="F50" s="193"/>
      <c r="G50" s="192">
        <v>1</v>
      </c>
      <c r="H50" s="193"/>
      <c r="I50" s="207">
        <f t="shared" si="13"/>
        <v>171</v>
      </c>
      <c r="J50" s="80">
        <v>57</v>
      </c>
      <c r="K50" s="215">
        <v>114</v>
      </c>
      <c r="L50" s="207">
        <v>151</v>
      </c>
      <c r="M50" s="80">
        <f t="shared" si="22"/>
        <v>20</v>
      </c>
      <c r="N50" s="80">
        <v>10</v>
      </c>
      <c r="O50" s="80">
        <f t="shared" si="23"/>
        <v>10</v>
      </c>
      <c r="P50" s="297"/>
      <c r="Q50" s="221"/>
      <c r="R50" s="210"/>
      <c r="S50" s="358"/>
      <c r="T50" s="92"/>
      <c r="U50" s="210"/>
      <c r="V50" s="358"/>
      <c r="W50" s="92"/>
      <c r="X50" s="210"/>
      <c r="Y50" s="358"/>
      <c r="Z50" s="92"/>
      <c r="AA50" s="210"/>
      <c r="AB50" s="358">
        <v>20</v>
      </c>
      <c r="AC50" s="92">
        <v>11</v>
      </c>
      <c r="AD50" s="210">
        <v>1</v>
      </c>
      <c r="AE50" s="358"/>
      <c r="AF50" s="92"/>
      <c r="AG50" s="210"/>
      <c r="AH50" s="358"/>
      <c r="AI50" s="92"/>
      <c r="AJ50" s="210"/>
      <c r="AK50" s="425"/>
      <c r="AL50" s="154"/>
      <c r="AM50" s="154"/>
      <c r="AN50" s="287"/>
      <c r="AO50" s="444"/>
      <c r="AP50" s="471"/>
      <c r="AQ50" s="472"/>
    </row>
    <row r="51" spans="1:43" s="32" customFormat="1" ht="17.25" customHeight="1" thickBot="1" x14ac:dyDescent="0.25">
      <c r="A51" s="93" t="s">
        <v>102</v>
      </c>
      <c r="B51" s="94" t="s">
        <v>103</v>
      </c>
      <c r="C51" s="95">
        <v>8</v>
      </c>
      <c r="D51" s="95" t="s">
        <v>313</v>
      </c>
      <c r="E51" s="95">
        <f>E52+E58+E65+E71</f>
        <v>2</v>
      </c>
      <c r="F51" s="211"/>
      <c r="G51" s="228">
        <v>11</v>
      </c>
      <c r="H51" s="216">
        <v>2</v>
      </c>
      <c r="I51" s="195">
        <f t="shared" si="13"/>
        <v>1059</v>
      </c>
      <c r="J51" s="195">
        <f>J52+J58+J65+J71</f>
        <v>353</v>
      </c>
      <c r="K51" s="200">
        <f>K52+K58+K65+K71</f>
        <v>706</v>
      </c>
      <c r="L51" s="213">
        <f t="shared" ref="L51:R51" si="24">L52+L58+L65+L71</f>
        <v>843</v>
      </c>
      <c r="M51" s="96">
        <f t="shared" si="24"/>
        <v>216</v>
      </c>
      <c r="N51" s="96">
        <f t="shared" si="24"/>
        <v>116</v>
      </c>
      <c r="O51" s="96">
        <f t="shared" si="24"/>
        <v>88</v>
      </c>
      <c r="P51" s="298">
        <f t="shared" si="24"/>
        <v>12</v>
      </c>
      <c r="Q51" s="213">
        <f t="shared" si="24"/>
        <v>144</v>
      </c>
      <c r="R51" s="298">
        <f t="shared" si="24"/>
        <v>216</v>
      </c>
      <c r="S51" s="363">
        <f t="shared" ref="S51:AQ51" si="25">S52+S58+S65+S71</f>
        <v>0</v>
      </c>
      <c r="T51" s="96"/>
      <c r="U51" s="298"/>
      <c r="V51" s="363">
        <f t="shared" si="25"/>
        <v>0</v>
      </c>
      <c r="W51" s="96"/>
      <c r="X51" s="298"/>
      <c r="Y51" s="363">
        <f t="shared" si="25"/>
        <v>0</v>
      </c>
      <c r="Z51" s="96">
        <f t="shared" si="25"/>
        <v>0</v>
      </c>
      <c r="AA51" s="298">
        <f t="shared" si="25"/>
        <v>0</v>
      </c>
      <c r="AB51" s="363">
        <f t="shared" si="25"/>
        <v>0</v>
      </c>
      <c r="AC51" s="96">
        <f t="shared" si="25"/>
        <v>0</v>
      </c>
      <c r="AD51" s="298">
        <f t="shared" si="25"/>
        <v>0</v>
      </c>
      <c r="AE51" s="363">
        <f t="shared" si="25"/>
        <v>40</v>
      </c>
      <c r="AF51" s="96">
        <f t="shared" si="25"/>
        <v>26</v>
      </c>
      <c r="AG51" s="298">
        <f t="shared" si="25"/>
        <v>1</v>
      </c>
      <c r="AH51" s="363">
        <f t="shared" si="25"/>
        <v>46</v>
      </c>
      <c r="AI51" s="96">
        <f t="shared" si="25"/>
        <v>25</v>
      </c>
      <c r="AJ51" s="298">
        <f t="shared" si="25"/>
        <v>2</v>
      </c>
      <c r="AK51" s="363">
        <f t="shared" si="25"/>
        <v>80</v>
      </c>
      <c r="AL51" s="96">
        <f t="shared" si="25"/>
        <v>0</v>
      </c>
      <c r="AM51" s="96">
        <f t="shared" si="25"/>
        <v>41</v>
      </c>
      <c r="AN51" s="283">
        <f t="shared" si="25"/>
        <v>3</v>
      </c>
      <c r="AO51" s="441">
        <f t="shared" si="25"/>
        <v>50</v>
      </c>
      <c r="AP51" s="334">
        <f t="shared" si="25"/>
        <v>25</v>
      </c>
      <c r="AQ51" s="329">
        <f t="shared" si="25"/>
        <v>3</v>
      </c>
    </row>
    <row r="52" spans="1:43" s="36" customFormat="1" ht="33" customHeight="1" thickBot="1" x14ac:dyDescent="0.25">
      <c r="A52" s="64" t="s">
        <v>104</v>
      </c>
      <c r="B52" s="103" t="s">
        <v>179</v>
      </c>
      <c r="C52" s="104">
        <v>2</v>
      </c>
      <c r="D52" s="104" t="s">
        <v>304</v>
      </c>
      <c r="E52" s="104">
        <v>1</v>
      </c>
      <c r="F52" s="208"/>
      <c r="G52" s="230">
        <v>4</v>
      </c>
      <c r="H52" s="208">
        <v>2</v>
      </c>
      <c r="I52" s="195">
        <f t="shared" si="13"/>
        <v>330</v>
      </c>
      <c r="J52" s="195">
        <f>J53+J54</f>
        <v>110</v>
      </c>
      <c r="K52" s="200">
        <f>K53+K54</f>
        <v>220</v>
      </c>
      <c r="L52" s="195">
        <f t="shared" ref="L52:AQ52" si="26">SUM(L53:L56)</f>
        <v>244</v>
      </c>
      <c r="M52" s="66">
        <f t="shared" si="26"/>
        <v>86</v>
      </c>
      <c r="N52" s="66">
        <f t="shared" si="26"/>
        <v>50</v>
      </c>
      <c r="O52" s="66">
        <f t="shared" si="26"/>
        <v>30</v>
      </c>
      <c r="P52" s="200">
        <f t="shared" si="26"/>
        <v>6</v>
      </c>
      <c r="Q52" s="195">
        <f t="shared" si="26"/>
        <v>36</v>
      </c>
      <c r="R52" s="200">
        <f t="shared" si="26"/>
        <v>72</v>
      </c>
      <c r="S52" s="351">
        <f t="shared" si="26"/>
        <v>0</v>
      </c>
      <c r="T52" s="66"/>
      <c r="U52" s="200"/>
      <c r="V52" s="351">
        <f t="shared" si="26"/>
        <v>0</v>
      </c>
      <c r="W52" s="66"/>
      <c r="X52" s="200"/>
      <c r="Y52" s="351">
        <f t="shared" si="26"/>
        <v>0</v>
      </c>
      <c r="Z52" s="66">
        <f t="shared" si="26"/>
        <v>0</v>
      </c>
      <c r="AA52" s="200">
        <f t="shared" si="26"/>
        <v>0</v>
      </c>
      <c r="AB52" s="351">
        <f t="shared" si="26"/>
        <v>0</v>
      </c>
      <c r="AC52" s="66">
        <f t="shared" si="26"/>
        <v>0</v>
      </c>
      <c r="AD52" s="200">
        <f t="shared" si="26"/>
        <v>0</v>
      </c>
      <c r="AE52" s="351">
        <f t="shared" si="26"/>
        <v>40</v>
      </c>
      <c r="AF52" s="66">
        <f t="shared" si="26"/>
        <v>26</v>
      </c>
      <c r="AG52" s="200">
        <f t="shared" si="26"/>
        <v>1</v>
      </c>
      <c r="AH52" s="351">
        <f t="shared" si="26"/>
        <v>46</v>
      </c>
      <c r="AI52" s="66">
        <f t="shared" si="26"/>
        <v>25</v>
      </c>
      <c r="AJ52" s="200">
        <f t="shared" si="26"/>
        <v>2</v>
      </c>
      <c r="AK52" s="351">
        <f t="shared" si="26"/>
        <v>0</v>
      </c>
      <c r="AL52" s="66">
        <f t="shared" si="26"/>
        <v>0</v>
      </c>
      <c r="AM52" s="66">
        <f t="shared" si="26"/>
        <v>0</v>
      </c>
      <c r="AN52" s="276">
        <f t="shared" si="26"/>
        <v>0</v>
      </c>
      <c r="AO52" s="436">
        <f t="shared" si="26"/>
        <v>0</v>
      </c>
      <c r="AP52" s="66">
        <f t="shared" si="26"/>
        <v>0</v>
      </c>
      <c r="AQ52" s="325">
        <f t="shared" si="26"/>
        <v>0</v>
      </c>
    </row>
    <row r="53" spans="1:43" s="36" customFormat="1" ht="30.75" customHeight="1" x14ac:dyDescent="0.2">
      <c r="A53" s="105" t="s">
        <v>105</v>
      </c>
      <c r="B53" s="105" t="s">
        <v>180</v>
      </c>
      <c r="C53" s="88">
        <v>6</v>
      </c>
      <c r="D53" s="106">
        <v>5</v>
      </c>
      <c r="E53" s="310" t="s">
        <v>302</v>
      </c>
      <c r="F53" s="217"/>
      <c r="G53" s="231" t="s">
        <v>236</v>
      </c>
      <c r="H53" s="217" t="s">
        <v>301</v>
      </c>
      <c r="I53" s="206">
        <f t="shared" si="13"/>
        <v>240</v>
      </c>
      <c r="J53" s="89">
        <v>80</v>
      </c>
      <c r="K53" s="202">
        <v>160</v>
      </c>
      <c r="L53" s="206">
        <v>170</v>
      </c>
      <c r="M53" s="89">
        <f>Y53+AB53+AE53+AH53+AK53+AO53</f>
        <v>70</v>
      </c>
      <c r="N53" s="89">
        <v>40</v>
      </c>
      <c r="O53" s="89">
        <v>24</v>
      </c>
      <c r="P53" s="185">
        <v>6</v>
      </c>
      <c r="Q53" s="294"/>
      <c r="R53" s="226"/>
      <c r="S53" s="364"/>
      <c r="T53" s="69"/>
      <c r="U53" s="226"/>
      <c r="V53" s="364"/>
      <c r="W53" s="69"/>
      <c r="X53" s="226"/>
      <c r="Y53" s="357"/>
      <c r="Z53" s="250"/>
      <c r="AA53" s="185"/>
      <c r="AB53" s="357"/>
      <c r="AC53" s="250"/>
      <c r="AD53" s="185"/>
      <c r="AE53" s="357">
        <v>40</v>
      </c>
      <c r="AF53" s="250">
        <v>26</v>
      </c>
      <c r="AG53" s="185">
        <v>1</v>
      </c>
      <c r="AH53" s="357">
        <v>30</v>
      </c>
      <c r="AI53" s="250">
        <v>14</v>
      </c>
      <c r="AJ53" s="185">
        <v>1</v>
      </c>
      <c r="AK53" s="424"/>
      <c r="AL53" s="150"/>
      <c r="AM53" s="151"/>
      <c r="AN53" s="288"/>
      <c r="AO53" s="445"/>
      <c r="AP53" s="458"/>
      <c r="AQ53" s="459"/>
    </row>
    <row r="54" spans="1:43" s="32" customFormat="1" ht="28.5" customHeight="1" x14ac:dyDescent="0.2">
      <c r="A54" s="78" t="s">
        <v>137</v>
      </c>
      <c r="B54" s="78" t="s">
        <v>181</v>
      </c>
      <c r="C54" s="72"/>
      <c r="D54" s="50">
        <v>6</v>
      </c>
      <c r="E54" s="244"/>
      <c r="F54" s="212"/>
      <c r="G54" s="229">
        <v>1</v>
      </c>
      <c r="H54" s="212"/>
      <c r="I54" s="206">
        <f t="shared" si="13"/>
        <v>90</v>
      </c>
      <c r="J54" s="74">
        <v>30</v>
      </c>
      <c r="K54" s="203">
        <v>60</v>
      </c>
      <c r="L54" s="197">
        <v>74</v>
      </c>
      <c r="M54" s="89">
        <f>Y54+AB54+AE54+AH54+AK54+AO54</f>
        <v>16</v>
      </c>
      <c r="N54" s="74">
        <v>10</v>
      </c>
      <c r="O54" s="74">
        <v>6</v>
      </c>
      <c r="P54" s="187"/>
      <c r="Q54" s="293"/>
      <c r="R54" s="300"/>
      <c r="S54" s="362"/>
      <c r="T54" s="75"/>
      <c r="U54" s="300"/>
      <c r="V54" s="362"/>
      <c r="W54" s="75"/>
      <c r="X54" s="300"/>
      <c r="Y54" s="353"/>
      <c r="Z54" s="251"/>
      <c r="AA54" s="187"/>
      <c r="AB54" s="353"/>
      <c r="AC54" s="251"/>
      <c r="AD54" s="187"/>
      <c r="AE54" s="362"/>
      <c r="AF54" s="75"/>
      <c r="AG54" s="300"/>
      <c r="AH54" s="353">
        <v>16</v>
      </c>
      <c r="AI54" s="251">
        <v>11</v>
      </c>
      <c r="AJ54" s="187">
        <v>1</v>
      </c>
      <c r="AK54" s="353"/>
      <c r="AL54" s="75"/>
      <c r="AM54" s="75"/>
      <c r="AN54" s="289"/>
      <c r="AO54" s="416"/>
      <c r="AP54" s="460"/>
      <c r="AQ54" s="461"/>
    </row>
    <row r="55" spans="1:43" s="37" customFormat="1" ht="15" customHeight="1" x14ac:dyDescent="0.2">
      <c r="A55" s="78" t="s">
        <v>138</v>
      </c>
      <c r="B55" s="78" t="s">
        <v>36</v>
      </c>
      <c r="C55" s="72"/>
      <c r="D55" s="50" t="s">
        <v>162</v>
      </c>
      <c r="E55" s="244"/>
      <c r="F55" s="212"/>
      <c r="G55" s="229"/>
      <c r="H55" s="212"/>
      <c r="I55" s="206">
        <f t="shared" si="13"/>
        <v>0</v>
      </c>
      <c r="J55" s="89"/>
      <c r="K55" s="202"/>
      <c r="L55" s="197"/>
      <c r="M55" s="74"/>
      <c r="N55" s="74"/>
      <c r="O55" s="74">
        <f>M55-N55</f>
        <v>0</v>
      </c>
      <c r="P55" s="300"/>
      <c r="Q55" s="186">
        <v>36</v>
      </c>
      <c r="R55" s="187"/>
      <c r="S55" s="353"/>
      <c r="T55" s="251"/>
      <c r="U55" s="187"/>
      <c r="V55" s="353"/>
      <c r="W55" s="251"/>
      <c r="X55" s="187"/>
      <c r="Y55" s="353"/>
      <c r="Z55" s="251"/>
      <c r="AA55" s="187"/>
      <c r="AB55" s="353"/>
      <c r="AC55" s="251"/>
      <c r="AD55" s="187"/>
      <c r="AE55" s="353"/>
      <c r="AF55" s="251"/>
      <c r="AG55" s="187"/>
      <c r="AH55" s="583" t="s">
        <v>149</v>
      </c>
      <c r="AI55" s="584"/>
      <c r="AJ55" s="585"/>
      <c r="AK55" s="353"/>
      <c r="AL55" s="123"/>
      <c r="AM55" s="251"/>
      <c r="AN55" s="285"/>
      <c r="AO55" s="411"/>
      <c r="AP55" s="454"/>
      <c r="AQ55" s="455"/>
    </row>
    <row r="56" spans="1:43" s="37" customFormat="1" ht="15" customHeight="1" x14ac:dyDescent="0.2">
      <c r="A56" s="71" t="s">
        <v>106</v>
      </c>
      <c r="B56" s="78" t="s">
        <v>48</v>
      </c>
      <c r="C56" s="107"/>
      <c r="D56" s="50" t="s">
        <v>162</v>
      </c>
      <c r="E56" s="107"/>
      <c r="F56" s="218"/>
      <c r="G56" s="232"/>
      <c r="H56" s="218"/>
      <c r="I56" s="206">
        <f t="shared" si="13"/>
        <v>0</v>
      </c>
      <c r="J56" s="89"/>
      <c r="K56" s="202"/>
      <c r="L56" s="220"/>
      <c r="M56" s="77"/>
      <c r="N56" s="77"/>
      <c r="O56" s="74">
        <f>M56-N56</f>
        <v>0</v>
      </c>
      <c r="P56" s="300"/>
      <c r="Q56" s="293"/>
      <c r="R56" s="187">
        <v>72</v>
      </c>
      <c r="S56" s="353"/>
      <c r="T56" s="251"/>
      <c r="U56" s="187"/>
      <c r="V56" s="353"/>
      <c r="W56" s="251"/>
      <c r="X56" s="187"/>
      <c r="Y56" s="353"/>
      <c r="Z56" s="251"/>
      <c r="AA56" s="187"/>
      <c r="AB56" s="353"/>
      <c r="AC56" s="251"/>
      <c r="AD56" s="187"/>
      <c r="AE56" s="362"/>
      <c r="AF56" s="75"/>
      <c r="AG56" s="300"/>
      <c r="AH56" s="583" t="s">
        <v>132</v>
      </c>
      <c r="AI56" s="584"/>
      <c r="AJ56" s="585"/>
      <c r="AK56" s="353"/>
      <c r="AL56" s="123"/>
      <c r="AM56" s="251"/>
      <c r="AN56" s="285"/>
      <c r="AO56" s="411"/>
      <c r="AP56" s="454"/>
      <c r="AQ56" s="455"/>
    </row>
    <row r="57" spans="1:43" s="37" customFormat="1" ht="15" customHeight="1" thickBot="1" x14ac:dyDescent="0.25">
      <c r="A57" s="91" t="s">
        <v>201</v>
      </c>
      <c r="B57" s="79" t="s">
        <v>317</v>
      </c>
      <c r="C57" s="51">
        <v>6</v>
      </c>
      <c r="D57" s="51"/>
      <c r="E57" s="311"/>
      <c r="F57" s="219"/>
      <c r="G57" s="233"/>
      <c r="H57" s="219"/>
      <c r="I57" s="207">
        <f t="shared" si="13"/>
        <v>0</v>
      </c>
      <c r="J57" s="80"/>
      <c r="K57" s="215"/>
      <c r="L57" s="194"/>
      <c r="M57" s="63"/>
      <c r="N57" s="63"/>
      <c r="O57" s="80"/>
      <c r="P57" s="297"/>
      <c r="Q57" s="292"/>
      <c r="R57" s="210"/>
      <c r="S57" s="358"/>
      <c r="T57" s="92"/>
      <c r="U57" s="210"/>
      <c r="V57" s="358"/>
      <c r="W57" s="92"/>
      <c r="X57" s="210"/>
      <c r="Y57" s="358"/>
      <c r="Z57" s="92"/>
      <c r="AA57" s="210"/>
      <c r="AB57" s="358"/>
      <c r="AC57" s="92"/>
      <c r="AD57" s="210"/>
      <c r="AE57" s="359"/>
      <c r="AF57" s="82"/>
      <c r="AG57" s="297"/>
      <c r="AH57" s="358"/>
      <c r="AI57" s="249"/>
      <c r="AJ57" s="305"/>
      <c r="AK57" s="353"/>
      <c r="AL57" s="123"/>
      <c r="AM57" s="251"/>
      <c r="AN57" s="285"/>
      <c r="AO57" s="446"/>
      <c r="AP57" s="462"/>
      <c r="AQ57" s="463"/>
    </row>
    <row r="58" spans="1:43" s="37" customFormat="1" ht="33" customHeight="1" thickBot="1" x14ac:dyDescent="0.25">
      <c r="A58" s="108" t="s">
        <v>107</v>
      </c>
      <c r="B58" s="109" t="s">
        <v>182</v>
      </c>
      <c r="C58" s="65">
        <v>3</v>
      </c>
      <c r="D58" s="104" t="s">
        <v>305</v>
      </c>
      <c r="E58" s="104">
        <v>1</v>
      </c>
      <c r="F58" s="208"/>
      <c r="G58" s="230">
        <v>4</v>
      </c>
      <c r="H58" s="208"/>
      <c r="I58" s="195">
        <f t="shared" si="13"/>
        <v>459</v>
      </c>
      <c r="J58" s="195">
        <f>J59+J60+J61</f>
        <v>153</v>
      </c>
      <c r="K58" s="200">
        <f>K59+K60+K61</f>
        <v>306</v>
      </c>
      <c r="L58" s="195">
        <f>SUM(L59:L61)</f>
        <v>379</v>
      </c>
      <c r="M58" s="66">
        <f>SUM(M59:M61)</f>
        <v>80</v>
      </c>
      <c r="N58" s="66">
        <f t="shared" ref="N58:Y58" si="27">SUM(N59:N61)</f>
        <v>40</v>
      </c>
      <c r="O58" s="66">
        <f t="shared" si="27"/>
        <v>34</v>
      </c>
      <c r="P58" s="200">
        <f>SUM(P59:P61)</f>
        <v>6</v>
      </c>
      <c r="Q58" s="195">
        <f>SUM(Q59:Q63)</f>
        <v>36</v>
      </c>
      <c r="R58" s="200">
        <f>SUM(R59:R63)</f>
        <v>72</v>
      </c>
      <c r="S58" s="351">
        <f t="shared" si="27"/>
        <v>0</v>
      </c>
      <c r="T58" s="66"/>
      <c r="U58" s="200"/>
      <c r="V58" s="351">
        <f t="shared" si="27"/>
        <v>0</v>
      </c>
      <c r="W58" s="66"/>
      <c r="X58" s="200"/>
      <c r="Y58" s="351">
        <f t="shared" si="27"/>
        <v>0</v>
      </c>
      <c r="Z58" s="66"/>
      <c r="AA58" s="200"/>
      <c r="AB58" s="351">
        <f>AB59+AB60+AB61</f>
        <v>0</v>
      </c>
      <c r="AC58" s="66"/>
      <c r="AD58" s="200"/>
      <c r="AE58" s="351">
        <f t="shared" ref="AE58:AQ58" si="28">AE59+AE60+AE61</f>
        <v>0</v>
      </c>
      <c r="AF58" s="66"/>
      <c r="AG58" s="200"/>
      <c r="AH58" s="351">
        <f t="shared" si="28"/>
        <v>0</v>
      </c>
      <c r="AI58" s="66"/>
      <c r="AJ58" s="200"/>
      <c r="AK58" s="351">
        <f t="shared" si="28"/>
        <v>80</v>
      </c>
      <c r="AL58" s="66">
        <f t="shared" si="28"/>
        <v>0</v>
      </c>
      <c r="AM58" s="66">
        <f t="shared" si="28"/>
        <v>41</v>
      </c>
      <c r="AN58" s="276">
        <f t="shared" si="28"/>
        <v>3</v>
      </c>
      <c r="AO58" s="436">
        <f t="shared" si="28"/>
        <v>0</v>
      </c>
      <c r="AP58" s="66">
        <f t="shared" si="28"/>
        <v>0</v>
      </c>
      <c r="AQ58" s="325">
        <f t="shared" si="28"/>
        <v>0</v>
      </c>
    </row>
    <row r="59" spans="1:43" s="32" customFormat="1" ht="32.25" customHeight="1" thickBot="1" x14ac:dyDescent="0.25">
      <c r="A59" s="67" t="s">
        <v>108</v>
      </c>
      <c r="B59" s="105" t="s">
        <v>183</v>
      </c>
      <c r="C59" s="106">
        <v>7</v>
      </c>
      <c r="D59" s="106"/>
      <c r="E59" s="312" t="s">
        <v>303</v>
      </c>
      <c r="F59" s="217"/>
      <c r="G59" s="231" t="s">
        <v>301</v>
      </c>
      <c r="H59" s="217"/>
      <c r="I59" s="206">
        <f t="shared" si="13"/>
        <v>186</v>
      </c>
      <c r="J59" s="89">
        <v>62</v>
      </c>
      <c r="K59" s="202">
        <v>124</v>
      </c>
      <c r="L59" s="206">
        <v>146</v>
      </c>
      <c r="M59" s="237">
        <f>Y59+AB59+AE59+AH59+AK59+AO59</f>
        <v>40</v>
      </c>
      <c r="N59" s="89">
        <v>20</v>
      </c>
      <c r="O59" s="89">
        <v>14</v>
      </c>
      <c r="P59" s="185">
        <v>6</v>
      </c>
      <c r="Q59" s="294"/>
      <c r="R59" s="226"/>
      <c r="S59" s="364"/>
      <c r="T59" s="69"/>
      <c r="U59" s="226"/>
      <c r="V59" s="364"/>
      <c r="W59" s="69"/>
      <c r="X59" s="226"/>
      <c r="Y59" s="357"/>
      <c r="Z59" s="250"/>
      <c r="AA59" s="185"/>
      <c r="AB59" s="357"/>
      <c r="AC59" s="250"/>
      <c r="AD59" s="185"/>
      <c r="AE59" s="357"/>
      <c r="AF59" s="250"/>
      <c r="AG59" s="185"/>
      <c r="AH59" s="357"/>
      <c r="AI59" s="250"/>
      <c r="AJ59" s="185"/>
      <c r="AK59" s="353">
        <v>40</v>
      </c>
      <c r="AL59" s="75"/>
      <c r="AM59" s="251">
        <v>20</v>
      </c>
      <c r="AN59" s="285">
        <v>1</v>
      </c>
      <c r="AO59" s="447"/>
      <c r="AP59" s="464"/>
      <c r="AQ59" s="465"/>
    </row>
    <row r="60" spans="1:43" s="32" customFormat="1" ht="30" customHeight="1" x14ac:dyDescent="0.2">
      <c r="A60" s="71" t="s">
        <v>122</v>
      </c>
      <c r="B60" s="78" t="s">
        <v>184</v>
      </c>
      <c r="C60" s="50">
        <v>7</v>
      </c>
      <c r="D60" s="50"/>
      <c r="E60" s="244"/>
      <c r="F60" s="212"/>
      <c r="G60" s="229">
        <v>1</v>
      </c>
      <c r="H60" s="212"/>
      <c r="I60" s="206">
        <f t="shared" si="13"/>
        <v>156</v>
      </c>
      <c r="J60" s="74">
        <v>52</v>
      </c>
      <c r="K60" s="203">
        <v>104</v>
      </c>
      <c r="L60" s="197">
        <v>136</v>
      </c>
      <c r="M60" s="89">
        <f>Y60+AB60+AE60+AH60+AK60+AO60</f>
        <v>20</v>
      </c>
      <c r="N60" s="74">
        <v>10</v>
      </c>
      <c r="O60" s="74">
        <v>10</v>
      </c>
      <c r="P60" s="187"/>
      <c r="Q60" s="293"/>
      <c r="R60" s="300"/>
      <c r="S60" s="362"/>
      <c r="T60" s="75"/>
      <c r="U60" s="300"/>
      <c r="V60" s="362"/>
      <c r="W60" s="75"/>
      <c r="X60" s="300"/>
      <c r="Y60" s="353"/>
      <c r="Z60" s="251"/>
      <c r="AA60" s="187"/>
      <c r="AB60" s="353"/>
      <c r="AC60" s="251"/>
      <c r="AD60" s="187"/>
      <c r="AE60" s="353"/>
      <c r="AF60" s="251"/>
      <c r="AG60" s="187"/>
      <c r="AH60" s="353"/>
      <c r="AI60" s="251"/>
      <c r="AJ60" s="187"/>
      <c r="AK60" s="353">
        <v>20</v>
      </c>
      <c r="AL60" s="75"/>
      <c r="AM60" s="251">
        <v>10</v>
      </c>
      <c r="AN60" s="285">
        <v>1</v>
      </c>
      <c r="AO60" s="416"/>
      <c r="AP60" s="460"/>
      <c r="AQ60" s="461"/>
    </row>
    <row r="61" spans="1:43" s="33" customFormat="1" ht="30" customHeight="1" x14ac:dyDescent="0.2">
      <c r="A61" s="71" t="s">
        <v>139</v>
      </c>
      <c r="B61" s="78" t="s">
        <v>185</v>
      </c>
      <c r="C61" s="50"/>
      <c r="D61" s="50">
        <v>7</v>
      </c>
      <c r="E61" s="244"/>
      <c r="F61" s="212"/>
      <c r="G61" s="229">
        <v>1</v>
      </c>
      <c r="H61" s="212"/>
      <c r="I61" s="206">
        <f t="shared" si="13"/>
        <v>117</v>
      </c>
      <c r="J61" s="74">
        <v>39</v>
      </c>
      <c r="K61" s="203">
        <v>78</v>
      </c>
      <c r="L61" s="197">
        <v>97</v>
      </c>
      <c r="M61" s="89">
        <f>Y61+AB61+AE61+AH61+AK61+AO61</f>
        <v>20</v>
      </c>
      <c r="N61" s="74">
        <v>10</v>
      </c>
      <c r="O61" s="74">
        <v>10</v>
      </c>
      <c r="P61" s="187"/>
      <c r="Q61" s="293"/>
      <c r="R61" s="300"/>
      <c r="S61" s="362"/>
      <c r="T61" s="75"/>
      <c r="U61" s="300"/>
      <c r="V61" s="362"/>
      <c r="W61" s="75"/>
      <c r="X61" s="300"/>
      <c r="Y61" s="353"/>
      <c r="Z61" s="251"/>
      <c r="AA61" s="187"/>
      <c r="AB61" s="353"/>
      <c r="AC61" s="251"/>
      <c r="AD61" s="187"/>
      <c r="AE61" s="353"/>
      <c r="AF61" s="251"/>
      <c r="AG61" s="187"/>
      <c r="AH61" s="353"/>
      <c r="AI61" s="251"/>
      <c r="AJ61" s="187"/>
      <c r="AK61" s="424">
        <v>20</v>
      </c>
      <c r="AL61" s="149"/>
      <c r="AM61" s="150">
        <v>11</v>
      </c>
      <c r="AN61" s="286">
        <v>1</v>
      </c>
      <c r="AO61" s="448"/>
      <c r="AP61" s="456"/>
      <c r="AQ61" s="457"/>
    </row>
    <row r="62" spans="1:43" s="27" customFormat="1" ht="16.5" customHeight="1" x14ac:dyDescent="0.2">
      <c r="A62" s="71" t="s">
        <v>150</v>
      </c>
      <c r="B62" s="78" t="s">
        <v>36</v>
      </c>
      <c r="C62" s="50"/>
      <c r="D62" s="50" t="s">
        <v>208</v>
      </c>
      <c r="E62" s="244"/>
      <c r="F62" s="212"/>
      <c r="G62" s="229"/>
      <c r="H62" s="212"/>
      <c r="I62" s="206">
        <f t="shared" si="13"/>
        <v>0</v>
      </c>
      <c r="J62" s="89"/>
      <c r="K62" s="202"/>
      <c r="L62" s="197"/>
      <c r="M62" s="74"/>
      <c r="N62" s="74"/>
      <c r="O62" s="73">
        <f>M62-N62</f>
        <v>0</v>
      </c>
      <c r="P62" s="187"/>
      <c r="Q62" s="186">
        <v>36</v>
      </c>
      <c r="R62" s="300"/>
      <c r="S62" s="362"/>
      <c r="T62" s="75"/>
      <c r="U62" s="300"/>
      <c r="V62" s="362"/>
      <c r="W62" s="75"/>
      <c r="X62" s="300"/>
      <c r="Y62" s="353"/>
      <c r="Z62" s="251"/>
      <c r="AA62" s="187"/>
      <c r="AB62" s="353"/>
      <c r="AC62" s="251"/>
      <c r="AD62" s="187"/>
      <c r="AE62" s="353"/>
      <c r="AF62" s="251"/>
      <c r="AG62" s="187"/>
      <c r="AH62" s="353"/>
      <c r="AI62" s="251"/>
      <c r="AJ62" s="187"/>
      <c r="AK62" s="583" t="s">
        <v>191</v>
      </c>
      <c r="AL62" s="584"/>
      <c r="AM62" s="584"/>
      <c r="AN62" s="585"/>
      <c r="AO62" s="449"/>
      <c r="AP62" s="466"/>
      <c r="AQ62" s="467"/>
    </row>
    <row r="63" spans="1:43" s="27" customFormat="1" ht="15" customHeight="1" x14ac:dyDescent="0.2">
      <c r="A63" s="71" t="s">
        <v>109</v>
      </c>
      <c r="B63" s="78" t="s">
        <v>48</v>
      </c>
      <c r="C63" s="107"/>
      <c r="D63" s="50" t="s">
        <v>208</v>
      </c>
      <c r="E63" s="107"/>
      <c r="F63" s="218"/>
      <c r="G63" s="232"/>
      <c r="H63" s="218"/>
      <c r="I63" s="206">
        <f t="shared" si="13"/>
        <v>0</v>
      </c>
      <c r="J63" s="89"/>
      <c r="K63" s="202"/>
      <c r="L63" s="220"/>
      <c r="M63" s="77"/>
      <c r="N63" s="77"/>
      <c r="O63" s="73">
        <f>M63-N63</f>
        <v>0</v>
      </c>
      <c r="P63" s="300"/>
      <c r="Q63" s="293"/>
      <c r="R63" s="187">
        <v>72</v>
      </c>
      <c r="S63" s="353"/>
      <c r="T63" s="251"/>
      <c r="U63" s="187"/>
      <c r="V63" s="353"/>
      <c r="W63" s="251"/>
      <c r="X63" s="187"/>
      <c r="Y63" s="362"/>
      <c r="Z63" s="75"/>
      <c r="AA63" s="300"/>
      <c r="AB63" s="362"/>
      <c r="AC63" s="75"/>
      <c r="AD63" s="300"/>
      <c r="AE63" s="353"/>
      <c r="AF63" s="251"/>
      <c r="AG63" s="187"/>
      <c r="AH63" s="362"/>
      <c r="AI63" s="75"/>
      <c r="AJ63" s="300"/>
      <c r="AK63" s="583" t="s">
        <v>192</v>
      </c>
      <c r="AL63" s="584"/>
      <c r="AM63" s="584"/>
      <c r="AN63" s="585"/>
      <c r="AO63" s="449"/>
      <c r="AP63" s="466"/>
      <c r="AQ63" s="467"/>
    </row>
    <row r="64" spans="1:43" s="27" customFormat="1" ht="15" customHeight="1" thickBot="1" x14ac:dyDescent="0.25">
      <c r="A64" s="91" t="s">
        <v>202</v>
      </c>
      <c r="B64" s="79" t="s">
        <v>317</v>
      </c>
      <c r="C64" s="51">
        <v>7</v>
      </c>
      <c r="D64" s="51"/>
      <c r="E64" s="311"/>
      <c r="F64" s="219"/>
      <c r="G64" s="233"/>
      <c r="H64" s="219"/>
      <c r="I64" s="207">
        <f t="shared" si="13"/>
        <v>0</v>
      </c>
      <c r="J64" s="80"/>
      <c r="K64" s="215"/>
      <c r="L64" s="194"/>
      <c r="M64" s="63"/>
      <c r="N64" s="63"/>
      <c r="O64" s="110"/>
      <c r="P64" s="297"/>
      <c r="Q64" s="292"/>
      <c r="R64" s="210"/>
      <c r="S64" s="358"/>
      <c r="T64" s="92"/>
      <c r="U64" s="210"/>
      <c r="V64" s="358"/>
      <c r="W64" s="92"/>
      <c r="X64" s="210"/>
      <c r="Y64" s="359"/>
      <c r="Z64" s="82"/>
      <c r="AA64" s="297"/>
      <c r="AB64" s="359"/>
      <c r="AC64" s="82"/>
      <c r="AD64" s="297"/>
      <c r="AE64" s="358"/>
      <c r="AF64" s="92"/>
      <c r="AG64" s="210"/>
      <c r="AH64" s="359"/>
      <c r="AI64" s="272"/>
      <c r="AJ64" s="306"/>
      <c r="AK64" s="426"/>
      <c r="AL64" s="152"/>
      <c r="AM64" s="152"/>
      <c r="AN64" s="290"/>
      <c r="AO64" s="450"/>
      <c r="AP64" s="468"/>
      <c r="AQ64" s="469"/>
    </row>
    <row r="65" spans="1:44" s="33" customFormat="1" ht="32.25" customHeight="1" thickBot="1" x14ac:dyDescent="0.25">
      <c r="A65" s="108" t="s">
        <v>110</v>
      </c>
      <c r="B65" s="109" t="s">
        <v>200</v>
      </c>
      <c r="C65" s="65">
        <v>1</v>
      </c>
      <c r="D65" s="104" t="s">
        <v>304</v>
      </c>
      <c r="E65" s="104">
        <v>0</v>
      </c>
      <c r="F65" s="208"/>
      <c r="G65" s="230">
        <v>2</v>
      </c>
      <c r="H65" s="208"/>
      <c r="I65" s="195">
        <f t="shared" si="13"/>
        <v>162</v>
      </c>
      <c r="J65" s="195">
        <f>J66+J67</f>
        <v>54</v>
      </c>
      <c r="K65" s="200">
        <f>K66+K67</f>
        <v>108</v>
      </c>
      <c r="L65" s="195">
        <f>SUM(L66:L67)</f>
        <v>142</v>
      </c>
      <c r="M65" s="66">
        <f>SUM(M66:M67)</f>
        <v>20</v>
      </c>
      <c r="N65" s="66">
        <f>SUM(N66:N67)</f>
        <v>12</v>
      </c>
      <c r="O65" s="66">
        <f>SUM(O66:O67)</f>
        <v>8</v>
      </c>
      <c r="P65" s="200">
        <f>SUM(P66:P67)</f>
        <v>0</v>
      </c>
      <c r="Q65" s="195">
        <f>SUM(Q66:Q69)</f>
        <v>36</v>
      </c>
      <c r="R65" s="200">
        <f>SUM(R66:R69)</f>
        <v>36</v>
      </c>
      <c r="S65" s="365"/>
      <c r="T65" s="65"/>
      <c r="U65" s="183"/>
      <c r="V65" s="365"/>
      <c r="W65" s="65"/>
      <c r="X65" s="183"/>
      <c r="Y65" s="365"/>
      <c r="Z65" s="65"/>
      <c r="AA65" s="183"/>
      <c r="AB65" s="365">
        <f>SUM(AB66:AB67)</f>
        <v>0</v>
      </c>
      <c r="AC65" s="65"/>
      <c r="AD65" s="183"/>
      <c r="AE65" s="365">
        <f>SUM(AE66:AE67)</f>
        <v>0</v>
      </c>
      <c r="AF65" s="65"/>
      <c r="AG65" s="183"/>
      <c r="AH65" s="365">
        <f>SUM(AH66:AH67)</f>
        <v>0</v>
      </c>
      <c r="AI65" s="65"/>
      <c r="AJ65" s="183"/>
      <c r="AK65" s="365">
        <f t="shared" ref="AK65:AQ65" si="29">SUM(AK66:AK67)</f>
        <v>0</v>
      </c>
      <c r="AL65" s="65">
        <f t="shared" si="29"/>
        <v>0</v>
      </c>
      <c r="AM65" s="65"/>
      <c r="AN65" s="291"/>
      <c r="AO65" s="451">
        <f t="shared" si="29"/>
        <v>20</v>
      </c>
      <c r="AP65" s="65">
        <f t="shared" si="29"/>
        <v>11</v>
      </c>
      <c r="AQ65" s="331">
        <f t="shared" si="29"/>
        <v>2</v>
      </c>
    </row>
    <row r="66" spans="1:44" s="36" customFormat="1" ht="18" customHeight="1" x14ac:dyDescent="0.2">
      <c r="A66" s="67" t="s">
        <v>111</v>
      </c>
      <c r="B66" s="105" t="s">
        <v>186</v>
      </c>
      <c r="C66" s="106"/>
      <c r="D66" s="106">
        <v>8</v>
      </c>
      <c r="E66" s="248"/>
      <c r="F66" s="212"/>
      <c r="G66" s="229">
        <v>1</v>
      </c>
      <c r="H66" s="212"/>
      <c r="I66" s="206">
        <f t="shared" si="13"/>
        <v>81</v>
      </c>
      <c r="J66" s="89">
        <v>27</v>
      </c>
      <c r="K66" s="202">
        <v>54</v>
      </c>
      <c r="L66" s="206">
        <v>71</v>
      </c>
      <c r="M66" s="89">
        <f>Y66+AB66+AE66+AH66+AK66+AO66</f>
        <v>10</v>
      </c>
      <c r="N66" s="89">
        <v>6</v>
      </c>
      <c r="O66" s="89">
        <f>M66-N66</f>
        <v>4</v>
      </c>
      <c r="P66" s="185"/>
      <c r="Q66" s="184"/>
      <c r="R66" s="218"/>
      <c r="S66" s="366"/>
      <c r="T66" s="111"/>
      <c r="U66" s="218"/>
      <c r="V66" s="366"/>
      <c r="W66" s="111"/>
      <c r="X66" s="218"/>
      <c r="Y66" s="357"/>
      <c r="Z66" s="250"/>
      <c r="AA66" s="185"/>
      <c r="AB66" s="357"/>
      <c r="AC66" s="250"/>
      <c r="AD66" s="185"/>
      <c r="AE66" s="357"/>
      <c r="AF66" s="250"/>
      <c r="AG66" s="185"/>
      <c r="AH66" s="357"/>
      <c r="AI66" s="250"/>
      <c r="AJ66" s="185"/>
      <c r="AK66" s="424"/>
      <c r="AL66" s="150"/>
      <c r="AM66" s="150"/>
      <c r="AN66" s="286"/>
      <c r="AO66" s="445">
        <v>10</v>
      </c>
      <c r="AP66" s="473">
        <v>5</v>
      </c>
      <c r="AQ66" s="474">
        <v>1</v>
      </c>
    </row>
    <row r="67" spans="1:44" s="32" customFormat="1" ht="17.25" customHeight="1" x14ac:dyDescent="0.2">
      <c r="A67" s="71" t="s">
        <v>140</v>
      </c>
      <c r="B67" s="78" t="s">
        <v>187</v>
      </c>
      <c r="C67" s="50"/>
      <c r="D67" s="50">
        <v>8</v>
      </c>
      <c r="E67" s="244"/>
      <c r="F67" s="212"/>
      <c r="G67" s="229">
        <v>1</v>
      </c>
      <c r="H67" s="212"/>
      <c r="I67" s="206">
        <f t="shared" si="13"/>
        <v>81</v>
      </c>
      <c r="J67" s="74">
        <v>27</v>
      </c>
      <c r="K67" s="203">
        <v>54</v>
      </c>
      <c r="L67" s="197">
        <v>71</v>
      </c>
      <c r="M67" s="89">
        <f>Y67+AB67+AE67+AH67+AK67+AO67</f>
        <v>10</v>
      </c>
      <c r="N67" s="74">
        <v>6</v>
      </c>
      <c r="O67" s="89">
        <f>M67-N67</f>
        <v>4</v>
      </c>
      <c r="P67" s="187"/>
      <c r="Q67" s="186"/>
      <c r="R67" s="224"/>
      <c r="S67" s="367"/>
      <c r="T67" s="107"/>
      <c r="U67" s="224"/>
      <c r="V67" s="367"/>
      <c r="W67" s="107"/>
      <c r="X67" s="224"/>
      <c r="Y67" s="353"/>
      <c r="Z67" s="251"/>
      <c r="AA67" s="187"/>
      <c r="AB67" s="353"/>
      <c r="AC67" s="251"/>
      <c r="AD67" s="187"/>
      <c r="AE67" s="353"/>
      <c r="AF67" s="251"/>
      <c r="AG67" s="187"/>
      <c r="AH67" s="353"/>
      <c r="AI67" s="251"/>
      <c r="AJ67" s="187"/>
      <c r="AK67" s="362"/>
      <c r="AL67" s="75"/>
      <c r="AM67" s="75"/>
      <c r="AN67" s="289"/>
      <c r="AO67" s="411">
        <v>10</v>
      </c>
      <c r="AP67" s="186">
        <v>6</v>
      </c>
      <c r="AQ67" s="316">
        <v>1</v>
      </c>
    </row>
    <row r="68" spans="1:44" s="37" customFormat="1" ht="15.75" customHeight="1" x14ac:dyDescent="0.2">
      <c r="A68" s="71" t="s">
        <v>141</v>
      </c>
      <c r="B68" s="78" t="s">
        <v>36</v>
      </c>
      <c r="C68" s="50"/>
      <c r="D68" s="50" t="s">
        <v>209</v>
      </c>
      <c r="E68" s="244"/>
      <c r="F68" s="212"/>
      <c r="G68" s="229"/>
      <c r="H68" s="212"/>
      <c r="I68" s="206">
        <f t="shared" si="13"/>
        <v>0</v>
      </c>
      <c r="J68" s="89"/>
      <c r="K68" s="202"/>
      <c r="L68" s="197"/>
      <c r="M68" s="74"/>
      <c r="N68" s="74"/>
      <c r="O68" s="74">
        <f>M68-N68</f>
        <v>0</v>
      </c>
      <c r="P68" s="187"/>
      <c r="Q68" s="186">
        <v>36</v>
      </c>
      <c r="R68" s="191"/>
      <c r="S68" s="368"/>
      <c r="T68" s="244"/>
      <c r="U68" s="191"/>
      <c r="V68" s="368"/>
      <c r="W68" s="244"/>
      <c r="X68" s="191"/>
      <c r="Y68" s="353"/>
      <c r="Z68" s="251"/>
      <c r="AA68" s="187"/>
      <c r="AB68" s="353"/>
      <c r="AC68" s="251"/>
      <c r="AD68" s="187"/>
      <c r="AE68" s="353"/>
      <c r="AF68" s="251"/>
      <c r="AG68" s="187"/>
      <c r="AH68" s="353"/>
      <c r="AI68" s="251"/>
      <c r="AJ68" s="187"/>
      <c r="AK68" s="353"/>
      <c r="AL68" s="123"/>
      <c r="AM68" s="251"/>
      <c r="AN68" s="187"/>
      <c r="AO68" s="583" t="s">
        <v>149</v>
      </c>
      <c r="AP68" s="584"/>
      <c r="AQ68" s="585"/>
    </row>
    <row r="69" spans="1:44" s="37" customFormat="1" ht="15.75" customHeight="1" x14ac:dyDescent="0.2">
      <c r="A69" s="71" t="s">
        <v>112</v>
      </c>
      <c r="B69" s="78" t="s">
        <v>48</v>
      </c>
      <c r="C69" s="50"/>
      <c r="D69" s="50" t="s">
        <v>209</v>
      </c>
      <c r="E69" s="244"/>
      <c r="F69" s="212"/>
      <c r="G69" s="229"/>
      <c r="H69" s="212"/>
      <c r="I69" s="206">
        <f t="shared" si="13"/>
        <v>0</v>
      </c>
      <c r="J69" s="89"/>
      <c r="K69" s="202"/>
      <c r="L69" s="186"/>
      <c r="M69" s="72"/>
      <c r="N69" s="72"/>
      <c r="O69" s="74">
        <f>M69-N69</f>
        <v>0</v>
      </c>
      <c r="P69" s="187"/>
      <c r="Q69" s="186"/>
      <c r="R69" s="191">
        <v>36</v>
      </c>
      <c r="S69" s="368"/>
      <c r="T69" s="244"/>
      <c r="U69" s="191"/>
      <c r="V69" s="368"/>
      <c r="W69" s="244"/>
      <c r="X69" s="191"/>
      <c r="Y69" s="353"/>
      <c r="Z69" s="251"/>
      <c r="AA69" s="187"/>
      <c r="AB69" s="353"/>
      <c r="AC69" s="251"/>
      <c r="AD69" s="187"/>
      <c r="AE69" s="353"/>
      <c r="AF69" s="251"/>
      <c r="AG69" s="187"/>
      <c r="AH69" s="353"/>
      <c r="AI69" s="251"/>
      <c r="AJ69" s="187"/>
      <c r="AK69" s="353"/>
      <c r="AL69" s="123"/>
      <c r="AM69" s="251"/>
      <c r="AN69" s="187"/>
      <c r="AO69" s="583" t="s">
        <v>149</v>
      </c>
      <c r="AP69" s="584"/>
      <c r="AQ69" s="585"/>
      <c r="AR69" s="348"/>
    </row>
    <row r="70" spans="1:44" s="37" customFormat="1" ht="15.75" customHeight="1" thickBot="1" x14ac:dyDescent="0.25">
      <c r="A70" s="91" t="s">
        <v>203</v>
      </c>
      <c r="B70" s="79" t="s">
        <v>317</v>
      </c>
      <c r="C70" s="51">
        <v>8</v>
      </c>
      <c r="D70" s="51"/>
      <c r="E70" s="51"/>
      <c r="F70" s="193"/>
      <c r="G70" s="192"/>
      <c r="H70" s="193"/>
      <c r="I70" s="207">
        <f t="shared" si="13"/>
        <v>0</v>
      </c>
      <c r="J70" s="80"/>
      <c r="K70" s="215"/>
      <c r="L70" s="221"/>
      <c r="M70" s="92"/>
      <c r="N70" s="92"/>
      <c r="O70" s="80"/>
      <c r="P70" s="210"/>
      <c r="Q70" s="221"/>
      <c r="R70" s="193"/>
      <c r="S70" s="369"/>
      <c r="T70" s="51"/>
      <c r="U70" s="193"/>
      <c r="V70" s="369"/>
      <c r="W70" s="51"/>
      <c r="X70" s="193"/>
      <c r="Y70" s="358"/>
      <c r="Z70" s="92"/>
      <c r="AA70" s="210"/>
      <c r="AB70" s="358"/>
      <c r="AC70" s="92"/>
      <c r="AD70" s="210"/>
      <c r="AE70" s="358"/>
      <c r="AF70" s="92"/>
      <c r="AG70" s="210"/>
      <c r="AH70" s="358"/>
      <c r="AI70" s="249"/>
      <c r="AJ70" s="305"/>
      <c r="AK70" s="353"/>
      <c r="AL70" s="123"/>
      <c r="AM70" s="251"/>
      <c r="AN70" s="187"/>
      <c r="AO70" s="452"/>
      <c r="AP70" s="146"/>
      <c r="AQ70" s="324"/>
    </row>
    <row r="71" spans="1:44" s="32" customFormat="1" ht="31.5" customHeight="1" thickBot="1" x14ac:dyDescent="0.25">
      <c r="A71" s="108" t="s">
        <v>113</v>
      </c>
      <c r="B71" s="109" t="s">
        <v>188</v>
      </c>
      <c r="C71" s="65">
        <v>2</v>
      </c>
      <c r="D71" s="104">
        <v>0</v>
      </c>
      <c r="E71" s="104">
        <v>0</v>
      </c>
      <c r="F71" s="208"/>
      <c r="G71" s="230">
        <v>1</v>
      </c>
      <c r="H71" s="208"/>
      <c r="I71" s="195">
        <f t="shared" si="13"/>
        <v>108</v>
      </c>
      <c r="J71" s="195">
        <f>J72</f>
        <v>36</v>
      </c>
      <c r="K71" s="200">
        <f>K72</f>
        <v>72</v>
      </c>
      <c r="L71" s="195">
        <f t="shared" ref="L71:AQ71" si="30">L72</f>
        <v>78</v>
      </c>
      <c r="M71" s="66">
        <f t="shared" si="30"/>
        <v>30</v>
      </c>
      <c r="N71" s="66">
        <f t="shared" si="30"/>
        <v>14</v>
      </c>
      <c r="O71" s="66">
        <f t="shared" si="30"/>
        <v>16</v>
      </c>
      <c r="P71" s="200">
        <f t="shared" si="30"/>
        <v>0</v>
      </c>
      <c r="Q71" s="195">
        <v>36</v>
      </c>
      <c r="R71" s="200">
        <v>36</v>
      </c>
      <c r="S71" s="351">
        <f t="shared" si="30"/>
        <v>0</v>
      </c>
      <c r="T71" s="66"/>
      <c r="U71" s="200"/>
      <c r="V71" s="351">
        <f t="shared" si="30"/>
        <v>0</v>
      </c>
      <c r="W71" s="66"/>
      <c r="X71" s="200"/>
      <c r="Y71" s="351">
        <f t="shared" si="30"/>
        <v>0</v>
      </c>
      <c r="Z71" s="66"/>
      <c r="AA71" s="200"/>
      <c r="AB71" s="351">
        <f t="shared" si="30"/>
        <v>0</v>
      </c>
      <c r="AC71" s="66"/>
      <c r="AD71" s="200"/>
      <c r="AE71" s="351">
        <f t="shared" si="30"/>
        <v>0</v>
      </c>
      <c r="AF71" s="66"/>
      <c r="AG71" s="200"/>
      <c r="AH71" s="351">
        <f t="shared" si="30"/>
        <v>0</v>
      </c>
      <c r="AI71" s="66"/>
      <c r="AJ71" s="200"/>
      <c r="AK71" s="351">
        <f t="shared" si="30"/>
        <v>0</v>
      </c>
      <c r="AL71" s="66">
        <f t="shared" si="30"/>
        <v>0</v>
      </c>
      <c r="AM71" s="66"/>
      <c r="AN71" s="200"/>
      <c r="AO71" s="351">
        <f t="shared" si="30"/>
        <v>30</v>
      </c>
      <c r="AP71" s="195">
        <f t="shared" si="30"/>
        <v>14</v>
      </c>
      <c r="AQ71" s="325">
        <f t="shared" si="30"/>
        <v>1</v>
      </c>
    </row>
    <row r="72" spans="1:44" s="36" customFormat="1" ht="30.75" customHeight="1" x14ac:dyDescent="0.2">
      <c r="A72" s="67" t="s">
        <v>189</v>
      </c>
      <c r="B72" s="105" t="s">
        <v>190</v>
      </c>
      <c r="C72" s="106">
        <v>8</v>
      </c>
      <c r="D72" s="106"/>
      <c r="E72" s="248"/>
      <c r="F72" s="212"/>
      <c r="G72" s="229">
        <v>1</v>
      </c>
      <c r="H72" s="212"/>
      <c r="I72" s="206">
        <f t="shared" si="13"/>
        <v>108</v>
      </c>
      <c r="J72" s="89">
        <v>36</v>
      </c>
      <c r="K72" s="202">
        <v>72</v>
      </c>
      <c r="L72" s="206">
        <v>78</v>
      </c>
      <c r="M72" s="89">
        <f>V72+Y72+AB72+AE72+AH72+AK72+AO72</f>
        <v>30</v>
      </c>
      <c r="N72" s="89">
        <v>14</v>
      </c>
      <c r="O72" s="89">
        <v>16</v>
      </c>
      <c r="P72" s="185"/>
      <c r="Q72" s="184"/>
      <c r="R72" s="218"/>
      <c r="S72" s="366"/>
      <c r="T72" s="111"/>
      <c r="U72" s="218"/>
      <c r="V72" s="366"/>
      <c r="W72" s="111"/>
      <c r="X72" s="218"/>
      <c r="Y72" s="357"/>
      <c r="Z72" s="250"/>
      <c r="AA72" s="185"/>
      <c r="AB72" s="357"/>
      <c r="AC72" s="250"/>
      <c r="AD72" s="185"/>
      <c r="AE72" s="357"/>
      <c r="AF72" s="250"/>
      <c r="AG72" s="185"/>
      <c r="AH72" s="357"/>
      <c r="AI72" s="250"/>
      <c r="AJ72" s="185"/>
      <c r="AK72" s="424"/>
      <c r="AL72" s="150"/>
      <c r="AM72" s="150"/>
      <c r="AN72" s="345"/>
      <c r="AO72" s="445">
        <v>30</v>
      </c>
      <c r="AP72" s="473">
        <v>14</v>
      </c>
      <c r="AQ72" s="474">
        <v>1</v>
      </c>
    </row>
    <row r="73" spans="1:44" s="24" customFormat="1" ht="15.75" customHeight="1" x14ac:dyDescent="0.2">
      <c r="A73" s="71" t="s">
        <v>142</v>
      </c>
      <c r="B73" s="78" t="s">
        <v>36</v>
      </c>
      <c r="C73" s="50"/>
      <c r="D73" s="50" t="s">
        <v>209</v>
      </c>
      <c r="E73" s="244"/>
      <c r="F73" s="212"/>
      <c r="G73" s="229"/>
      <c r="H73" s="212"/>
      <c r="I73" s="206">
        <f>L73+M73</f>
        <v>0</v>
      </c>
      <c r="J73" s="89"/>
      <c r="K73" s="202"/>
      <c r="L73" s="186"/>
      <c r="M73" s="72"/>
      <c r="N73" s="72"/>
      <c r="O73" s="73">
        <f>M73-N73</f>
        <v>0</v>
      </c>
      <c r="P73" s="187"/>
      <c r="Q73" s="186">
        <v>36</v>
      </c>
      <c r="R73" s="191"/>
      <c r="S73" s="368"/>
      <c r="T73" s="244"/>
      <c r="U73" s="191"/>
      <c r="V73" s="368"/>
      <c r="W73" s="244"/>
      <c r="X73" s="191"/>
      <c r="Y73" s="353"/>
      <c r="Z73" s="251"/>
      <c r="AA73" s="187"/>
      <c r="AB73" s="353"/>
      <c r="AC73" s="251"/>
      <c r="AD73" s="187"/>
      <c r="AE73" s="353"/>
      <c r="AF73" s="251"/>
      <c r="AG73" s="187"/>
      <c r="AH73" s="353"/>
      <c r="AI73" s="251"/>
      <c r="AJ73" s="187"/>
      <c r="AK73" s="427"/>
      <c r="AL73" s="153"/>
      <c r="AM73" s="153"/>
      <c r="AN73" s="336"/>
      <c r="AO73" s="586" t="s">
        <v>191</v>
      </c>
      <c r="AP73" s="587"/>
      <c r="AQ73" s="588"/>
    </row>
    <row r="74" spans="1:44" s="24" customFormat="1" ht="15.75" customHeight="1" x14ac:dyDescent="0.2">
      <c r="A74" s="71" t="s">
        <v>148</v>
      </c>
      <c r="B74" s="121" t="s">
        <v>48</v>
      </c>
      <c r="C74" s="122"/>
      <c r="D74" s="122" t="s">
        <v>209</v>
      </c>
      <c r="E74" s="244"/>
      <c r="F74" s="191"/>
      <c r="G74" s="190"/>
      <c r="H74" s="191"/>
      <c r="I74" s="197">
        <f>L74+M74</f>
        <v>0</v>
      </c>
      <c r="J74" s="74"/>
      <c r="K74" s="203"/>
      <c r="L74" s="186"/>
      <c r="M74" s="123"/>
      <c r="N74" s="123"/>
      <c r="O74" s="73">
        <f>M74-N74</f>
        <v>0</v>
      </c>
      <c r="P74" s="187"/>
      <c r="Q74" s="186"/>
      <c r="R74" s="191">
        <v>36</v>
      </c>
      <c r="S74" s="368"/>
      <c r="T74" s="244"/>
      <c r="U74" s="191"/>
      <c r="V74" s="368"/>
      <c r="W74" s="244"/>
      <c r="X74" s="191"/>
      <c r="Y74" s="353"/>
      <c r="Z74" s="251"/>
      <c r="AA74" s="187"/>
      <c r="AB74" s="353"/>
      <c r="AC74" s="251"/>
      <c r="AD74" s="187"/>
      <c r="AE74" s="353"/>
      <c r="AF74" s="251"/>
      <c r="AG74" s="187"/>
      <c r="AH74" s="353"/>
      <c r="AI74" s="251"/>
      <c r="AJ74" s="187"/>
      <c r="AK74" s="427"/>
      <c r="AL74" s="153"/>
      <c r="AM74" s="153"/>
      <c r="AN74" s="336"/>
      <c r="AO74" s="583" t="s">
        <v>191</v>
      </c>
      <c r="AP74" s="584"/>
      <c r="AQ74" s="585"/>
    </row>
    <row r="75" spans="1:44" s="48" customFormat="1" ht="15.75" customHeight="1" thickBot="1" x14ac:dyDescent="0.25">
      <c r="A75" s="112" t="s">
        <v>204</v>
      </c>
      <c r="B75" s="83" t="s">
        <v>317</v>
      </c>
      <c r="C75" s="52">
        <v>8</v>
      </c>
      <c r="D75" s="52"/>
      <c r="E75" s="52"/>
      <c r="F75" s="223"/>
      <c r="G75" s="234"/>
      <c r="H75" s="223"/>
      <c r="I75" s="188"/>
      <c r="J75" s="113"/>
      <c r="K75" s="189"/>
      <c r="L75" s="188"/>
      <c r="M75" s="113"/>
      <c r="N75" s="113"/>
      <c r="O75" s="114"/>
      <c r="P75" s="189"/>
      <c r="Q75" s="188"/>
      <c r="R75" s="223"/>
      <c r="S75" s="370"/>
      <c r="T75" s="52"/>
      <c r="U75" s="223"/>
      <c r="V75" s="370"/>
      <c r="W75" s="52"/>
      <c r="X75" s="223"/>
      <c r="Y75" s="355"/>
      <c r="Z75" s="113"/>
      <c r="AA75" s="189"/>
      <c r="AB75" s="355"/>
      <c r="AC75" s="113"/>
      <c r="AD75" s="189"/>
      <c r="AE75" s="355"/>
      <c r="AF75" s="113"/>
      <c r="AG75" s="189"/>
      <c r="AH75" s="355"/>
      <c r="AI75" s="113"/>
      <c r="AJ75" s="189"/>
      <c r="AK75" s="428"/>
      <c r="AL75" s="57"/>
      <c r="AM75" s="57"/>
      <c r="AN75" s="346"/>
      <c r="AO75" s="453"/>
      <c r="AP75" s="304"/>
      <c r="AQ75" s="319"/>
    </row>
    <row r="76" spans="1:44" ht="18" customHeight="1" thickBot="1" x14ac:dyDescent="0.25">
      <c r="A76" s="64" t="s">
        <v>127</v>
      </c>
      <c r="B76" s="103" t="s">
        <v>49</v>
      </c>
      <c r="C76" s="104"/>
      <c r="D76" s="115">
        <v>8</v>
      </c>
      <c r="E76" s="104"/>
      <c r="F76" s="208"/>
      <c r="G76" s="230"/>
      <c r="H76" s="208"/>
      <c r="I76" s="222"/>
      <c r="J76" s="116"/>
      <c r="K76" s="225"/>
      <c r="L76" s="222"/>
      <c r="M76" s="116"/>
      <c r="N76" s="116"/>
      <c r="O76" s="117">
        <f t="shared" ref="O76:O81" si="31">M76-N76</f>
        <v>0</v>
      </c>
      <c r="P76" s="225"/>
      <c r="Q76" s="222"/>
      <c r="R76" s="225"/>
      <c r="S76" s="371"/>
      <c r="T76" s="116"/>
      <c r="U76" s="225"/>
      <c r="V76" s="371"/>
      <c r="W76" s="116"/>
      <c r="X76" s="225"/>
      <c r="Y76" s="365"/>
      <c r="Z76" s="65"/>
      <c r="AA76" s="183"/>
      <c r="AB76" s="371"/>
      <c r="AC76" s="116"/>
      <c r="AD76" s="225"/>
      <c r="AE76" s="365"/>
      <c r="AF76" s="87"/>
      <c r="AG76" s="209"/>
      <c r="AH76" s="417"/>
      <c r="AI76" s="87"/>
      <c r="AJ76" s="209"/>
      <c r="AK76" s="429"/>
      <c r="AL76" s="144"/>
      <c r="AM76" s="54"/>
      <c r="AN76" s="347"/>
      <c r="AO76" s="589" t="s">
        <v>128</v>
      </c>
      <c r="AP76" s="590"/>
      <c r="AQ76" s="591"/>
    </row>
    <row r="77" spans="1:44" s="28" customFormat="1" ht="16.5" customHeight="1" x14ac:dyDescent="0.2">
      <c r="A77" s="68" t="s">
        <v>114</v>
      </c>
      <c r="B77" s="118" t="s">
        <v>169</v>
      </c>
      <c r="C77" s="111"/>
      <c r="D77" s="111"/>
      <c r="E77" s="17"/>
      <c r="F77" s="308"/>
      <c r="G77" s="232"/>
      <c r="H77" s="17"/>
      <c r="I77" s="184"/>
      <c r="J77" s="172"/>
      <c r="K77" s="307"/>
      <c r="L77" s="184"/>
      <c r="M77" s="88"/>
      <c r="N77" s="88"/>
      <c r="O77" s="119">
        <f t="shared" si="31"/>
        <v>0</v>
      </c>
      <c r="P77" s="88"/>
      <c r="Q77" s="88"/>
      <c r="R77" s="349"/>
      <c r="S77" s="307"/>
      <c r="T77" s="250"/>
      <c r="U77" s="307"/>
      <c r="V77" s="184"/>
      <c r="W77" s="250"/>
      <c r="X77" s="250"/>
      <c r="Y77" s="88"/>
      <c r="Z77" s="250"/>
      <c r="AA77" s="250"/>
      <c r="AB77" s="88"/>
      <c r="AC77" s="250"/>
      <c r="AD77" s="250"/>
      <c r="AE77" s="88"/>
      <c r="AF77" s="250"/>
      <c r="AG77" s="250"/>
      <c r="AH77" s="69"/>
      <c r="AI77" s="69"/>
      <c r="AJ77" s="69"/>
      <c r="AK77" s="145"/>
      <c r="AL77" s="143"/>
      <c r="AM77" s="145"/>
      <c r="AN77" s="145"/>
      <c r="AO77" s="592" t="s">
        <v>129</v>
      </c>
      <c r="AP77" s="593"/>
      <c r="AQ77" s="594"/>
    </row>
    <row r="78" spans="1:44" ht="18" customHeight="1" x14ac:dyDescent="0.2">
      <c r="A78" s="76"/>
      <c r="B78" s="120" t="s">
        <v>130</v>
      </c>
      <c r="C78" s="107"/>
      <c r="D78" s="107"/>
      <c r="E78" s="107"/>
      <c r="F78" s="235"/>
      <c r="G78" s="235"/>
      <c r="H78" s="107"/>
      <c r="I78" s="186"/>
      <c r="J78" s="176"/>
      <c r="K78" s="251"/>
      <c r="L78" s="186"/>
      <c r="M78" s="72"/>
      <c r="N78" s="72"/>
      <c r="O78" s="73">
        <f t="shared" si="31"/>
        <v>0</v>
      </c>
      <c r="P78" s="72"/>
      <c r="Q78" s="72"/>
      <c r="R78" s="72"/>
      <c r="S78" s="72"/>
      <c r="T78" s="251"/>
      <c r="U78" s="251"/>
      <c r="V78" s="72"/>
      <c r="W78" s="251"/>
      <c r="X78" s="251"/>
      <c r="Y78" s="72"/>
      <c r="Z78" s="251"/>
      <c r="AA78" s="251"/>
      <c r="AB78" s="72"/>
      <c r="AC78" s="251"/>
      <c r="AD78" s="251"/>
      <c r="AE78" s="72"/>
      <c r="AF78" s="251"/>
      <c r="AG78" s="251"/>
      <c r="AH78" s="72"/>
      <c r="AI78" s="251"/>
      <c r="AJ78" s="251"/>
      <c r="AK78" s="140"/>
      <c r="AL78" s="140"/>
      <c r="AM78" s="140"/>
      <c r="AN78" s="140"/>
      <c r="AO78" s="186"/>
      <c r="AP78" s="303"/>
      <c r="AQ78" s="318"/>
    </row>
    <row r="79" spans="1:44" ht="15.75" customHeight="1" x14ac:dyDescent="0.2">
      <c r="A79" s="71"/>
      <c r="B79" s="120" t="s">
        <v>53</v>
      </c>
      <c r="C79" s="107"/>
      <c r="D79" s="107"/>
      <c r="E79" s="107"/>
      <c r="F79" s="235"/>
      <c r="G79" s="235"/>
      <c r="H79" s="107"/>
      <c r="I79" s="186"/>
      <c r="J79" s="176"/>
      <c r="K79" s="251"/>
      <c r="L79" s="186"/>
      <c r="M79" s="72"/>
      <c r="N79" s="72"/>
      <c r="O79" s="73">
        <f t="shared" si="31"/>
        <v>0</v>
      </c>
      <c r="P79" s="72"/>
      <c r="Q79" s="72"/>
      <c r="R79" s="72"/>
      <c r="S79" s="72"/>
      <c r="T79" s="251"/>
      <c r="U79" s="251"/>
      <c r="V79" s="72"/>
      <c r="W79" s="251"/>
      <c r="X79" s="251"/>
      <c r="Y79" s="72"/>
      <c r="Z79" s="251"/>
      <c r="AA79" s="251"/>
      <c r="AB79" s="72"/>
      <c r="AC79" s="251"/>
      <c r="AD79" s="251"/>
      <c r="AE79" s="72"/>
      <c r="AF79" s="251"/>
      <c r="AG79" s="251"/>
      <c r="AH79" s="72"/>
      <c r="AI79" s="251"/>
      <c r="AJ79" s="251"/>
      <c r="AK79" s="140"/>
      <c r="AL79" s="140"/>
      <c r="AM79" s="140"/>
      <c r="AN79" s="140"/>
      <c r="AO79" s="251"/>
      <c r="AP79" s="303"/>
      <c r="AQ79" s="318"/>
    </row>
    <row r="80" spans="1:44" s="24" customFormat="1" ht="30.75" customHeight="1" x14ac:dyDescent="0.2">
      <c r="A80" s="71" t="s">
        <v>54</v>
      </c>
      <c r="B80" s="170" t="s">
        <v>240</v>
      </c>
      <c r="C80" s="50"/>
      <c r="D80" s="50"/>
      <c r="E80" s="50"/>
      <c r="F80" s="244"/>
      <c r="G80" s="175"/>
      <c r="H80" s="175"/>
      <c r="I80" s="72"/>
      <c r="J80" s="176"/>
      <c r="K80" s="176"/>
      <c r="L80" s="72"/>
      <c r="M80" s="72"/>
      <c r="N80" s="72"/>
      <c r="O80" s="73">
        <f t="shared" si="31"/>
        <v>0</v>
      </c>
      <c r="P80" s="72"/>
      <c r="Q80" s="72"/>
      <c r="R80" s="72"/>
      <c r="S80" s="72"/>
      <c r="T80" s="251"/>
      <c r="U80" s="251"/>
      <c r="V80" s="72"/>
      <c r="W80" s="251"/>
      <c r="X80" s="251"/>
      <c r="Y80" s="72"/>
      <c r="Z80" s="251"/>
      <c r="AA80" s="251"/>
      <c r="AB80" s="72"/>
      <c r="AC80" s="251"/>
      <c r="AD80" s="251"/>
      <c r="AE80" s="72"/>
      <c r="AF80" s="251"/>
      <c r="AG80" s="251"/>
      <c r="AH80" s="72"/>
      <c r="AI80" s="251"/>
      <c r="AJ80" s="251"/>
      <c r="AK80" s="140"/>
      <c r="AL80" s="140"/>
      <c r="AM80" s="140"/>
      <c r="AN80" s="140"/>
      <c r="AO80" s="595" t="s">
        <v>131</v>
      </c>
      <c r="AP80" s="596"/>
      <c r="AQ80" s="597"/>
    </row>
    <row r="81" spans="1:43" ht="32.25" customHeight="1" x14ac:dyDescent="0.2">
      <c r="A81" s="71" t="s">
        <v>55</v>
      </c>
      <c r="B81" s="170" t="s">
        <v>241</v>
      </c>
      <c r="C81" s="50"/>
      <c r="D81" s="50"/>
      <c r="E81" s="50"/>
      <c r="F81" s="244"/>
      <c r="G81" s="175"/>
      <c r="H81" s="175"/>
      <c r="I81" s="72"/>
      <c r="J81" s="176"/>
      <c r="K81" s="176"/>
      <c r="L81" s="72"/>
      <c r="M81" s="72"/>
      <c r="N81" s="72"/>
      <c r="O81" s="73">
        <f t="shared" si="31"/>
        <v>0</v>
      </c>
      <c r="P81" s="72"/>
      <c r="Q81" s="72"/>
      <c r="R81" s="72"/>
      <c r="S81" s="72"/>
      <c r="T81" s="251"/>
      <c r="U81" s="251"/>
      <c r="V81" s="72"/>
      <c r="W81" s="251"/>
      <c r="X81" s="251"/>
      <c r="Y81" s="72"/>
      <c r="Z81" s="251"/>
      <c r="AA81" s="251"/>
      <c r="AB81" s="72"/>
      <c r="AC81" s="251"/>
      <c r="AD81" s="251"/>
      <c r="AE81" s="72"/>
      <c r="AF81" s="251"/>
      <c r="AG81" s="251"/>
      <c r="AH81" s="72"/>
      <c r="AI81" s="251"/>
      <c r="AJ81" s="251"/>
      <c r="AK81" s="140"/>
      <c r="AL81" s="140"/>
      <c r="AM81" s="140"/>
      <c r="AN81" s="140"/>
      <c r="AO81" s="595" t="s">
        <v>132</v>
      </c>
      <c r="AP81" s="596"/>
      <c r="AQ81" s="597"/>
    </row>
    <row r="82" spans="1:43" s="26" customFormat="1" ht="20.25" customHeight="1" x14ac:dyDescent="0.25">
      <c r="A82" s="656"/>
      <c r="B82" s="655"/>
      <c r="C82" s="657"/>
      <c r="D82" s="657"/>
      <c r="E82" s="657"/>
      <c r="F82" s="247"/>
      <c r="G82" s="679"/>
      <c r="H82" s="679"/>
      <c r="I82" s="683"/>
      <c r="J82" s="681"/>
      <c r="K82" s="681"/>
      <c r="L82" s="683"/>
      <c r="M82" s="615" t="s">
        <v>22</v>
      </c>
      <c r="N82" s="618" t="s">
        <v>50</v>
      </c>
      <c r="O82" s="621"/>
      <c r="P82" s="621"/>
      <c r="Q82" s="621"/>
      <c r="R82" s="621"/>
      <c r="S82" s="595">
        <v>11</v>
      </c>
      <c r="T82" s="596"/>
      <c r="U82" s="598"/>
      <c r="V82" s="595">
        <v>12</v>
      </c>
      <c r="W82" s="596"/>
      <c r="X82" s="598"/>
      <c r="Y82" s="595">
        <v>8</v>
      </c>
      <c r="Z82" s="596"/>
      <c r="AA82" s="598"/>
      <c r="AB82" s="595">
        <v>8</v>
      </c>
      <c r="AC82" s="596"/>
      <c r="AD82" s="598"/>
      <c r="AE82" s="595">
        <v>4</v>
      </c>
      <c r="AF82" s="596"/>
      <c r="AG82" s="598"/>
      <c r="AH82" s="595">
        <v>4</v>
      </c>
      <c r="AI82" s="596"/>
      <c r="AJ82" s="598"/>
      <c r="AK82" s="595">
        <v>3</v>
      </c>
      <c r="AL82" s="596"/>
      <c r="AM82" s="596"/>
      <c r="AN82" s="598"/>
      <c r="AO82" s="595">
        <v>5</v>
      </c>
      <c r="AP82" s="596"/>
      <c r="AQ82" s="597"/>
    </row>
    <row r="83" spans="1:43" ht="18.75" customHeight="1" x14ac:dyDescent="0.25">
      <c r="A83" s="656"/>
      <c r="B83" s="655"/>
      <c r="C83" s="657"/>
      <c r="D83" s="657"/>
      <c r="E83" s="657"/>
      <c r="F83" s="248"/>
      <c r="G83" s="680"/>
      <c r="H83" s="680"/>
      <c r="I83" s="683"/>
      <c r="J83" s="682"/>
      <c r="K83" s="682"/>
      <c r="L83" s="683"/>
      <c r="M83" s="616"/>
      <c r="N83" s="618" t="s">
        <v>51</v>
      </c>
      <c r="O83" s="621"/>
      <c r="P83" s="621"/>
      <c r="Q83" s="621"/>
      <c r="R83" s="621"/>
      <c r="S83" s="611"/>
      <c r="T83" s="612"/>
      <c r="U83" s="613"/>
      <c r="V83" s="611"/>
      <c r="W83" s="612"/>
      <c r="X83" s="613"/>
      <c r="Y83" s="595"/>
      <c r="Z83" s="596"/>
      <c r="AA83" s="598"/>
      <c r="AB83" s="595"/>
      <c r="AC83" s="596"/>
      <c r="AD83" s="598"/>
      <c r="AE83" s="595"/>
      <c r="AF83" s="596"/>
      <c r="AG83" s="598"/>
      <c r="AH83" s="595">
        <v>36</v>
      </c>
      <c r="AI83" s="596"/>
      <c r="AJ83" s="598"/>
      <c r="AK83" s="595">
        <v>36</v>
      </c>
      <c r="AL83" s="596"/>
      <c r="AM83" s="596"/>
      <c r="AN83" s="598"/>
      <c r="AO83" s="580">
        <v>72</v>
      </c>
      <c r="AP83" s="581"/>
      <c r="AQ83" s="582"/>
    </row>
    <row r="84" spans="1:43" s="24" customFormat="1" ht="28.5" customHeight="1" x14ac:dyDescent="0.25">
      <c r="A84" s="124"/>
      <c r="B84" s="125"/>
      <c r="C84" s="126"/>
      <c r="D84" s="126"/>
      <c r="E84" s="126"/>
      <c r="F84" s="126"/>
      <c r="G84" s="126"/>
      <c r="H84" s="126"/>
      <c r="I84" s="72"/>
      <c r="J84" s="176"/>
      <c r="K84" s="176"/>
      <c r="L84" s="72"/>
      <c r="M84" s="616"/>
      <c r="N84" s="619" t="s">
        <v>52</v>
      </c>
      <c r="O84" s="620"/>
      <c r="P84" s="620"/>
      <c r="Q84" s="620"/>
      <c r="R84" s="620"/>
      <c r="S84" s="605"/>
      <c r="T84" s="606"/>
      <c r="U84" s="607"/>
      <c r="V84" s="605"/>
      <c r="W84" s="606"/>
      <c r="X84" s="607"/>
      <c r="Y84" s="602"/>
      <c r="Z84" s="603"/>
      <c r="AA84" s="604"/>
      <c r="AB84" s="602"/>
      <c r="AC84" s="603"/>
      <c r="AD84" s="604"/>
      <c r="AE84" s="595"/>
      <c r="AF84" s="596"/>
      <c r="AG84" s="598"/>
      <c r="AH84" s="595" t="s">
        <v>212</v>
      </c>
      <c r="AI84" s="596"/>
      <c r="AJ84" s="598"/>
      <c r="AK84" s="595" t="s">
        <v>212</v>
      </c>
      <c r="AL84" s="596"/>
      <c r="AM84" s="596"/>
      <c r="AN84" s="598"/>
      <c r="AO84" s="595" t="s">
        <v>193</v>
      </c>
      <c r="AP84" s="596"/>
      <c r="AQ84" s="597"/>
    </row>
    <row r="85" spans="1:43" s="24" customFormat="1" ht="21" customHeight="1" x14ac:dyDescent="0.25">
      <c r="A85" s="127"/>
      <c r="B85" s="127"/>
      <c r="C85" s="72"/>
      <c r="D85" s="72"/>
      <c r="E85" s="72"/>
      <c r="F85" s="251"/>
      <c r="G85" s="176"/>
      <c r="H85" s="176"/>
      <c r="I85" s="72"/>
      <c r="J85" s="176"/>
      <c r="K85" s="176"/>
      <c r="L85" s="72"/>
      <c r="M85" s="616"/>
      <c r="N85" s="622" t="s">
        <v>318</v>
      </c>
      <c r="O85" s="623"/>
      <c r="P85" s="623"/>
      <c r="Q85" s="623"/>
      <c r="R85" s="623"/>
      <c r="S85" s="608"/>
      <c r="T85" s="609"/>
      <c r="U85" s="610"/>
      <c r="V85" s="599">
        <v>5</v>
      </c>
      <c r="W85" s="600"/>
      <c r="X85" s="601"/>
      <c r="Y85" s="599"/>
      <c r="Z85" s="600"/>
      <c r="AA85" s="601"/>
      <c r="AB85" s="599">
        <v>1</v>
      </c>
      <c r="AC85" s="600"/>
      <c r="AD85" s="601"/>
      <c r="AE85" s="599">
        <v>1</v>
      </c>
      <c r="AF85" s="600"/>
      <c r="AG85" s="601"/>
      <c r="AH85" s="599">
        <v>3</v>
      </c>
      <c r="AI85" s="600"/>
      <c r="AJ85" s="601"/>
      <c r="AK85" s="595">
        <v>3</v>
      </c>
      <c r="AL85" s="596"/>
      <c r="AM85" s="596"/>
      <c r="AN85" s="598"/>
      <c r="AO85" s="580">
        <v>3</v>
      </c>
      <c r="AP85" s="581"/>
      <c r="AQ85" s="582"/>
    </row>
    <row r="86" spans="1:43" ht="21.75" customHeight="1" x14ac:dyDescent="0.25">
      <c r="A86" s="127"/>
      <c r="B86" s="127"/>
      <c r="C86" s="72"/>
      <c r="D86" s="72"/>
      <c r="E86" s="72"/>
      <c r="F86" s="251"/>
      <c r="G86" s="176"/>
      <c r="H86" s="176"/>
      <c r="I86" s="72"/>
      <c r="J86" s="176"/>
      <c r="K86" s="176"/>
      <c r="L86" s="72"/>
      <c r="M86" s="616"/>
      <c r="N86" s="618" t="s">
        <v>310</v>
      </c>
      <c r="O86" s="618"/>
      <c r="P86" s="618"/>
      <c r="Q86" s="618"/>
      <c r="R86" s="618"/>
      <c r="S86" s="595">
        <v>4</v>
      </c>
      <c r="T86" s="596"/>
      <c r="U86" s="598"/>
      <c r="V86" s="595">
        <v>6</v>
      </c>
      <c r="W86" s="596"/>
      <c r="X86" s="598"/>
      <c r="Y86" s="595">
        <v>4</v>
      </c>
      <c r="Z86" s="596"/>
      <c r="AA86" s="598"/>
      <c r="AB86" s="595" t="s">
        <v>309</v>
      </c>
      <c r="AC86" s="596"/>
      <c r="AD86" s="598"/>
      <c r="AE86" s="595">
        <v>3</v>
      </c>
      <c r="AF86" s="596"/>
      <c r="AG86" s="598"/>
      <c r="AH86" s="595" t="s">
        <v>304</v>
      </c>
      <c r="AI86" s="596"/>
      <c r="AJ86" s="598"/>
      <c r="AK86" s="595" t="s">
        <v>305</v>
      </c>
      <c r="AL86" s="596"/>
      <c r="AM86" s="596"/>
      <c r="AN86" s="598"/>
      <c r="AO86" s="580" t="s">
        <v>306</v>
      </c>
      <c r="AP86" s="581"/>
      <c r="AQ86" s="582"/>
    </row>
    <row r="87" spans="1:43" s="25" customFormat="1" ht="22.5" customHeight="1" x14ac:dyDescent="0.25">
      <c r="A87" s="127"/>
      <c r="B87" s="127"/>
      <c r="C87" s="72"/>
      <c r="D87" s="72"/>
      <c r="E87" s="72"/>
      <c r="F87" s="251"/>
      <c r="G87" s="176"/>
      <c r="H87" s="176"/>
      <c r="I87" s="72"/>
      <c r="J87" s="176"/>
      <c r="K87" s="176"/>
      <c r="L87" s="72"/>
      <c r="M87" s="617"/>
      <c r="N87" s="618" t="s">
        <v>307</v>
      </c>
      <c r="O87" s="618"/>
      <c r="P87" s="618"/>
      <c r="Q87" s="618"/>
      <c r="R87" s="618"/>
      <c r="S87" s="595"/>
      <c r="T87" s="596"/>
      <c r="U87" s="598"/>
      <c r="V87" s="595"/>
      <c r="W87" s="596"/>
      <c r="X87" s="598"/>
      <c r="Y87" s="595"/>
      <c r="Z87" s="596"/>
      <c r="AA87" s="598"/>
      <c r="AB87" s="595"/>
      <c r="AC87" s="596"/>
      <c r="AD87" s="598"/>
      <c r="AE87" s="595"/>
      <c r="AF87" s="596"/>
      <c r="AG87" s="598"/>
      <c r="AH87" s="595">
        <v>1</v>
      </c>
      <c r="AI87" s="596"/>
      <c r="AJ87" s="598"/>
      <c r="AK87" s="595">
        <v>1</v>
      </c>
      <c r="AL87" s="596"/>
      <c r="AM87" s="596"/>
      <c r="AN87" s="598"/>
      <c r="AO87" s="580"/>
      <c r="AP87" s="581"/>
      <c r="AQ87" s="582"/>
    </row>
    <row r="88" spans="1:43" s="23" customFormat="1" ht="16.5" customHeight="1" x14ac:dyDescent="0.2">
      <c r="A88" s="15"/>
      <c r="B88" s="15"/>
      <c r="C88" s="14"/>
      <c r="D88" s="14"/>
      <c r="E88" s="14"/>
      <c r="F88" s="242"/>
      <c r="G88" s="174"/>
      <c r="H88" s="174"/>
      <c r="I88" s="14"/>
      <c r="J88" s="174"/>
      <c r="K88" s="174"/>
      <c r="L88" s="14"/>
      <c r="M88" s="14"/>
      <c r="N88" s="614"/>
      <c r="O88" s="614"/>
      <c r="P88" s="614"/>
      <c r="Q88" s="614"/>
      <c r="R88" s="614"/>
      <c r="S88" s="46"/>
      <c r="T88" s="46"/>
      <c r="U88" s="46"/>
      <c r="V88" s="46"/>
      <c r="W88" s="46"/>
      <c r="X88" s="46"/>
      <c r="Y88" s="46"/>
      <c r="Z88" s="46"/>
      <c r="AA88" s="46"/>
      <c r="AB88" s="47"/>
      <c r="AC88" s="47"/>
      <c r="AD88" s="47"/>
      <c r="AE88" s="47"/>
      <c r="AF88" s="47"/>
      <c r="AG88" s="47"/>
      <c r="AH88" s="47"/>
      <c r="AI88" s="47"/>
      <c r="AJ88" s="47"/>
      <c r="AK88" s="14"/>
      <c r="AL88" s="14"/>
      <c r="AM88" s="242"/>
      <c r="AN88" s="242"/>
    </row>
    <row r="89" spans="1:43" s="23" customFormat="1" ht="15" customHeight="1" x14ac:dyDescent="0.2">
      <c r="A89" s="15"/>
      <c r="B89" s="15"/>
      <c r="C89" s="14"/>
      <c r="D89" s="14"/>
      <c r="E89" s="14"/>
      <c r="F89" s="242"/>
      <c r="G89" s="174"/>
      <c r="H89" s="174"/>
      <c r="I89" s="14"/>
      <c r="J89" s="174"/>
      <c r="K89" s="174"/>
      <c r="L89" s="14"/>
      <c r="M89" s="14"/>
      <c r="N89" s="14"/>
      <c r="O89" s="14"/>
      <c r="P89" s="14"/>
      <c r="Q89" s="14"/>
      <c r="R89" s="14"/>
      <c r="S89" s="30"/>
      <c r="T89" s="242"/>
      <c r="U89" s="242"/>
      <c r="V89" s="30"/>
      <c r="W89" s="242"/>
      <c r="X89" s="242"/>
      <c r="Y89" s="14"/>
      <c r="Z89" s="242"/>
      <c r="AA89" s="242"/>
      <c r="AB89" s="14"/>
      <c r="AC89" s="242"/>
      <c r="AD89" s="242"/>
      <c r="AE89" s="14"/>
      <c r="AF89" s="242"/>
      <c r="AG89" s="242"/>
      <c r="AH89" s="14"/>
      <c r="AI89" s="242"/>
      <c r="AJ89" s="242"/>
      <c r="AK89" s="14"/>
      <c r="AL89" s="14"/>
      <c r="AM89" s="242"/>
      <c r="AN89" s="242"/>
    </row>
    <row r="90" spans="1:43" ht="18.75" customHeight="1" x14ac:dyDescent="0.2"/>
    <row r="91" spans="1:43" s="24" customFormat="1" ht="18.75" customHeight="1" x14ac:dyDescent="0.2">
      <c r="A91" s="15"/>
      <c r="B91" s="15"/>
      <c r="C91" s="14"/>
      <c r="D91" s="14"/>
      <c r="E91" s="14"/>
      <c r="F91" s="242"/>
      <c r="G91" s="174"/>
      <c r="H91" s="174"/>
      <c r="I91" s="14"/>
      <c r="J91" s="174"/>
      <c r="K91" s="174"/>
      <c r="L91" s="14"/>
      <c r="M91" s="14"/>
      <c r="N91" s="14"/>
      <c r="O91" s="14"/>
      <c r="P91" s="14"/>
      <c r="Q91" s="14"/>
      <c r="R91" s="14"/>
      <c r="S91" s="30"/>
      <c r="T91" s="242"/>
      <c r="U91" s="242"/>
      <c r="V91" s="30"/>
      <c r="W91" s="242"/>
      <c r="X91" s="242"/>
      <c r="Y91" s="14"/>
      <c r="Z91" s="242"/>
      <c r="AA91" s="242"/>
      <c r="AB91" s="14"/>
      <c r="AC91" s="242"/>
      <c r="AD91" s="242"/>
      <c r="AE91" s="14"/>
      <c r="AF91" s="242"/>
      <c r="AG91" s="242"/>
      <c r="AH91" s="14"/>
      <c r="AI91" s="242"/>
      <c r="AJ91" s="242"/>
      <c r="AK91" s="14"/>
      <c r="AL91" s="14"/>
      <c r="AM91" s="242"/>
      <c r="AN91" s="242"/>
    </row>
    <row r="92" spans="1:43" ht="13.5" customHeight="1" x14ac:dyDescent="0.2"/>
    <row r="93" spans="1:43" ht="27" customHeight="1" x14ac:dyDescent="0.2"/>
    <row r="94" spans="1:43" ht="26.25" customHeight="1" x14ac:dyDescent="0.2"/>
    <row r="95" spans="1:43" ht="23.25" customHeight="1" x14ac:dyDescent="0.2"/>
    <row r="96" spans="1:43" ht="11.25" customHeight="1" x14ac:dyDescent="0.2"/>
    <row r="97" spans="3:40" ht="22.5" customHeight="1" x14ac:dyDescent="0.2"/>
    <row r="98" spans="3:40" ht="17.25" customHeight="1" x14ac:dyDescent="0.2"/>
    <row r="106" spans="3:40" x14ac:dyDescent="0.2">
      <c r="C106" s="15"/>
      <c r="D106" s="15"/>
      <c r="E106" s="15"/>
      <c r="F106" s="48"/>
      <c r="G106" s="48"/>
      <c r="H106" s="48"/>
      <c r="I106" s="15"/>
      <c r="J106" s="48"/>
      <c r="K106" s="48"/>
      <c r="L106" s="15"/>
      <c r="M106" s="15"/>
      <c r="N106" s="15"/>
      <c r="O106" s="15"/>
      <c r="P106" s="15"/>
      <c r="Q106" s="15"/>
      <c r="R106" s="15"/>
      <c r="S106" s="24"/>
      <c r="T106" s="48"/>
      <c r="U106" s="48"/>
      <c r="V106" s="24"/>
      <c r="W106" s="48"/>
      <c r="X106" s="48"/>
      <c r="Y106" s="15"/>
      <c r="Z106" s="48"/>
      <c r="AA106" s="48"/>
      <c r="AB106" s="15"/>
      <c r="AC106" s="48"/>
      <c r="AD106" s="48"/>
      <c r="AE106" s="15"/>
      <c r="AF106" s="48"/>
      <c r="AG106" s="48"/>
      <c r="AH106" s="15"/>
      <c r="AI106" s="48"/>
      <c r="AJ106" s="48"/>
      <c r="AK106" s="15"/>
      <c r="AL106" s="15"/>
      <c r="AM106" s="48"/>
      <c r="AN106" s="48"/>
    </row>
    <row r="107" spans="3:40" x14ac:dyDescent="0.2">
      <c r="C107" s="15"/>
      <c r="D107" s="15"/>
      <c r="E107" s="15"/>
      <c r="F107" s="48"/>
      <c r="G107" s="48"/>
      <c r="H107" s="48"/>
      <c r="I107" s="15"/>
      <c r="J107" s="48"/>
      <c r="K107" s="48"/>
      <c r="L107" s="15"/>
      <c r="M107" s="15"/>
      <c r="N107" s="15"/>
      <c r="O107" s="15"/>
      <c r="P107" s="15"/>
      <c r="Q107" s="15"/>
      <c r="R107" s="15"/>
      <c r="S107" s="24"/>
      <c r="T107" s="48"/>
      <c r="U107" s="48"/>
      <c r="V107" s="24"/>
      <c r="W107" s="48"/>
      <c r="X107" s="48"/>
      <c r="Y107" s="15"/>
      <c r="Z107" s="48"/>
      <c r="AA107" s="48"/>
      <c r="AB107" s="15"/>
      <c r="AC107" s="48"/>
      <c r="AD107" s="48"/>
      <c r="AE107" s="15"/>
      <c r="AF107" s="48"/>
      <c r="AG107" s="48"/>
      <c r="AH107" s="15"/>
      <c r="AI107" s="48"/>
      <c r="AJ107" s="48"/>
      <c r="AK107" s="15"/>
      <c r="AL107" s="15"/>
      <c r="AM107" s="48"/>
      <c r="AN107" s="48"/>
    </row>
    <row r="111" spans="3:40" x14ac:dyDescent="0.2">
      <c r="C111" s="15"/>
      <c r="D111" s="15"/>
      <c r="E111" s="15"/>
      <c r="F111" s="48"/>
      <c r="G111" s="48"/>
      <c r="H111" s="48"/>
      <c r="I111" s="15"/>
      <c r="J111" s="48"/>
      <c r="K111" s="48"/>
      <c r="L111" s="15"/>
      <c r="M111" s="15"/>
      <c r="N111" s="15"/>
      <c r="O111" s="15"/>
      <c r="P111" s="15"/>
      <c r="Q111" s="15"/>
      <c r="R111" s="15"/>
      <c r="S111" s="24"/>
      <c r="T111" s="48"/>
      <c r="U111" s="48"/>
      <c r="V111" s="24"/>
      <c r="W111" s="48"/>
      <c r="X111" s="48"/>
      <c r="Y111" s="15"/>
      <c r="Z111" s="48"/>
      <c r="AA111" s="48"/>
      <c r="AB111" s="15"/>
      <c r="AC111" s="48"/>
      <c r="AD111" s="48"/>
      <c r="AE111" s="15"/>
      <c r="AF111" s="48"/>
      <c r="AG111" s="48"/>
      <c r="AH111" s="15"/>
      <c r="AI111" s="48"/>
      <c r="AJ111" s="48"/>
      <c r="AK111" s="15"/>
      <c r="AL111" s="15"/>
      <c r="AM111" s="48"/>
      <c r="AN111" s="48"/>
    </row>
    <row r="116" spans="3:40" x14ac:dyDescent="0.2">
      <c r="C116" s="15"/>
      <c r="D116" s="15"/>
      <c r="E116" s="15"/>
      <c r="F116" s="48"/>
      <c r="G116" s="48"/>
      <c r="H116" s="48"/>
      <c r="I116" s="15"/>
      <c r="J116" s="48"/>
      <c r="K116" s="48"/>
      <c r="L116" s="15"/>
      <c r="M116" s="15"/>
      <c r="N116" s="15"/>
      <c r="O116" s="15"/>
      <c r="P116" s="15"/>
      <c r="Q116" s="15"/>
      <c r="R116" s="15"/>
      <c r="S116" s="24"/>
      <c r="T116" s="48"/>
      <c r="U116" s="48"/>
      <c r="V116" s="24"/>
      <c r="W116" s="48"/>
      <c r="X116" s="48"/>
      <c r="Y116" s="15"/>
      <c r="Z116" s="48"/>
      <c r="AA116" s="48"/>
      <c r="AB116" s="15"/>
      <c r="AC116" s="48"/>
      <c r="AD116" s="48"/>
      <c r="AE116" s="15"/>
      <c r="AF116" s="48"/>
      <c r="AG116" s="48"/>
      <c r="AH116" s="15"/>
      <c r="AI116" s="48"/>
      <c r="AJ116" s="48"/>
      <c r="AK116" s="15"/>
      <c r="AL116" s="15"/>
      <c r="AM116" s="48"/>
      <c r="AN116" s="48"/>
    </row>
    <row r="117" spans="3:40" x14ac:dyDescent="0.2">
      <c r="C117" s="15"/>
      <c r="D117" s="15"/>
      <c r="E117" s="15"/>
      <c r="F117" s="48"/>
      <c r="G117" s="48"/>
      <c r="H117" s="48"/>
      <c r="I117" s="15"/>
      <c r="J117" s="48"/>
      <c r="K117" s="48"/>
      <c r="L117" s="15"/>
      <c r="M117" s="15"/>
      <c r="N117" s="15"/>
      <c r="O117" s="15"/>
      <c r="P117" s="15"/>
      <c r="Q117" s="15"/>
      <c r="R117" s="15"/>
      <c r="S117" s="24"/>
      <c r="T117" s="48"/>
      <c r="U117" s="48"/>
      <c r="V117" s="24"/>
      <c r="W117" s="48"/>
      <c r="X117" s="48"/>
      <c r="Y117" s="15"/>
      <c r="Z117" s="48"/>
      <c r="AA117" s="48"/>
      <c r="AB117" s="15"/>
      <c r="AC117" s="48"/>
      <c r="AD117" s="48"/>
      <c r="AE117" s="15"/>
      <c r="AF117" s="48"/>
      <c r="AG117" s="48"/>
      <c r="AH117" s="15"/>
      <c r="AI117" s="48"/>
      <c r="AJ117" s="48"/>
      <c r="AK117" s="15"/>
      <c r="AL117" s="15"/>
      <c r="AM117" s="48"/>
      <c r="AN117" s="48"/>
    </row>
    <row r="118" spans="3:40" x14ac:dyDescent="0.2">
      <c r="C118" s="15"/>
      <c r="D118" s="15"/>
      <c r="E118" s="15"/>
      <c r="F118" s="48"/>
      <c r="G118" s="48"/>
      <c r="H118" s="48"/>
      <c r="I118" s="15"/>
      <c r="J118" s="48"/>
      <c r="K118" s="48"/>
      <c r="L118" s="15"/>
      <c r="M118" s="15"/>
      <c r="N118" s="15"/>
      <c r="O118" s="15"/>
      <c r="P118" s="15"/>
      <c r="Q118" s="15"/>
      <c r="R118" s="15"/>
      <c r="S118" s="24"/>
      <c r="T118" s="48"/>
      <c r="U118" s="48"/>
      <c r="V118" s="24"/>
      <c r="W118" s="48"/>
      <c r="X118" s="48"/>
      <c r="Y118" s="15"/>
      <c r="Z118" s="48"/>
      <c r="AA118" s="48"/>
      <c r="AB118" s="15"/>
      <c r="AC118" s="48"/>
      <c r="AD118" s="48"/>
      <c r="AE118" s="15"/>
      <c r="AF118" s="48"/>
      <c r="AG118" s="48"/>
      <c r="AH118" s="15"/>
      <c r="AI118" s="48"/>
      <c r="AJ118" s="48"/>
      <c r="AK118" s="15"/>
      <c r="AL118" s="15"/>
      <c r="AM118" s="48"/>
      <c r="AN118" s="48"/>
    </row>
    <row r="119" spans="3:40" x14ac:dyDescent="0.2">
      <c r="C119" s="15"/>
      <c r="D119" s="15"/>
      <c r="E119" s="15"/>
      <c r="F119" s="48"/>
      <c r="G119" s="48"/>
      <c r="H119" s="48"/>
      <c r="I119" s="15"/>
      <c r="J119" s="48"/>
      <c r="K119" s="48"/>
      <c r="L119" s="15"/>
      <c r="M119" s="15"/>
      <c r="N119" s="15"/>
      <c r="O119" s="15"/>
      <c r="P119" s="15"/>
      <c r="Q119" s="15"/>
      <c r="R119" s="15"/>
      <c r="S119" s="24"/>
      <c r="T119" s="48"/>
      <c r="U119" s="48"/>
      <c r="V119" s="24"/>
      <c r="W119" s="48"/>
      <c r="X119" s="48"/>
      <c r="Y119" s="15"/>
      <c r="Z119" s="48"/>
      <c r="AA119" s="48"/>
      <c r="AB119" s="15"/>
      <c r="AC119" s="48"/>
      <c r="AD119" s="48"/>
      <c r="AE119" s="15"/>
      <c r="AF119" s="48"/>
      <c r="AG119" s="48"/>
      <c r="AH119" s="15"/>
      <c r="AI119" s="48"/>
      <c r="AJ119" s="48"/>
      <c r="AK119" s="15"/>
      <c r="AL119" s="15"/>
      <c r="AM119" s="48"/>
      <c r="AN119" s="48"/>
    </row>
    <row r="120" spans="3:40" x14ac:dyDescent="0.2">
      <c r="C120" s="15"/>
      <c r="D120" s="15"/>
      <c r="E120" s="15"/>
      <c r="F120" s="48"/>
      <c r="G120" s="48"/>
      <c r="H120" s="48"/>
      <c r="I120" s="15"/>
      <c r="J120" s="48"/>
      <c r="K120" s="48"/>
      <c r="L120" s="15"/>
      <c r="M120" s="15"/>
      <c r="N120" s="15"/>
      <c r="O120" s="15"/>
      <c r="P120" s="15"/>
      <c r="Q120" s="15"/>
      <c r="R120" s="15"/>
      <c r="S120" s="24"/>
      <c r="T120" s="48"/>
      <c r="U120" s="48"/>
      <c r="V120" s="24"/>
      <c r="W120" s="48"/>
      <c r="X120" s="48"/>
      <c r="Y120" s="15"/>
      <c r="Z120" s="48"/>
      <c r="AA120" s="48"/>
      <c r="AB120" s="15"/>
      <c r="AC120" s="48"/>
      <c r="AD120" s="48"/>
      <c r="AE120" s="15"/>
      <c r="AF120" s="48"/>
      <c r="AG120" s="48"/>
      <c r="AH120" s="15"/>
      <c r="AI120" s="48"/>
      <c r="AJ120" s="48"/>
      <c r="AK120" s="15"/>
      <c r="AL120" s="15"/>
      <c r="AM120" s="48"/>
      <c r="AN120" s="48"/>
    </row>
    <row r="126" spans="3:40" x14ac:dyDescent="0.2">
      <c r="C126" s="15"/>
      <c r="D126" s="15"/>
      <c r="E126" s="15"/>
      <c r="F126" s="48"/>
      <c r="G126" s="48"/>
      <c r="H126" s="48"/>
      <c r="I126" s="15"/>
      <c r="J126" s="48"/>
      <c r="K126" s="48"/>
      <c r="L126" s="15"/>
      <c r="M126" s="15"/>
      <c r="N126" s="15"/>
      <c r="O126" s="15"/>
      <c r="P126" s="15"/>
      <c r="Q126" s="15"/>
      <c r="R126" s="15"/>
      <c r="S126" s="24"/>
      <c r="T126" s="48"/>
      <c r="U126" s="48"/>
      <c r="V126" s="24"/>
      <c r="W126" s="48"/>
      <c r="X126" s="48"/>
      <c r="Y126" s="15"/>
      <c r="Z126" s="48"/>
      <c r="AA126" s="48"/>
      <c r="AB126" s="15"/>
      <c r="AC126" s="48"/>
      <c r="AD126" s="48"/>
      <c r="AE126" s="15"/>
      <c r="AF126" s="48"/>
      <c r="AG126" s="48"/>
      <c r="AH126" s="15"/>
      <c r="AI126" s="48"/>
      <c r="AJ126" s="48"/>
      <c r="AK126" s="15"/>
      <c r="AL126" s="15"/>
      <c r="AM126" s="48"/>
      <c r="AN126" s="48"/>
    </row>
    <row r="152" spans="3:40" x14ac:dyDescent="0.2">
      <c r="C152" s="15"/>
      <c r="D152" s="15"/>
      <c r="E152" s="15"/>
      <c r="F152" s="48"/>
      <c r="G152" s="48"/>
      <c r="H152" s="48"/>
      <c r="I152" s="15"/>
      <c r="J152" s="48"/>
      <c r="K152" s="48"/>
      <c r="L152" s="15"/>
      <c r="M152" s="15"/>
      <c r="N152" s="15"/>
      <c r="O152" s="15"/>
      <c r="P152" s="15"/>
      <c r="Q152" s="15"/>
      <c r="R152" s="15"/>
      <c r="S152" s="24"/>
      <c r="T152" s="48"/>
      <c r="U152" s="48"/>
      <c r="V152" s="24"/>
      <c r="W152" s="48"/>
      <c r="X152" s="48"/>
      <c r="Y152" s="15"/>
      <c r="Z152" s="48"/>
      <c r="AA152" s="48"/>
      <c r="AB152" s="15"/>
      <c r="AC152" s="48"/>
      <c r="AD152" s="48"/>
      <c r="AE152" s="15"/>
      <c r="AF152" s="48"/>
      <c r="AG152" s="48"/>
      <c r="AH152" s="15"/>
      <c r="AI152" s="48"/>
      <c r="AJ152" s="48"/>
      <c r="AK152" s="15"/>
      <c r="AL152" s="15"/>
      <c r="AM152" s="48"/>
      <c r="AN152" s="48"/>
    </row>
    <row r="153" spans="3:40" x14ac:dyDescent="0.2">
      <c r="C153" s="15"/>
      <c r="D153" s="15"/>
      <c r="E153" s="15"/>
      <c r="F153" s="48"/>
      <c r="G153" s="48"/>
      <c r="H153" s="48"/>
      <c r="I153" s="15"/>
      <c r="J153" s="48"/>
      <c r="K153" s="48"/>
      <c r="L153" s="15"/>
      <c r="M153" s="15"/>
      <c r="N153" s="15"/>
      <c r="O153" s="15"/>
      <c r="P153" s="15"/>
      <c r="Q153" s="15"/>
      <c r="R153" s="15"/>
      <c r="S153" s="24"/>
      <c r="T153" s="48"/>
      <c r="U153" s="48"/>
      <c r="V153" s="24"/>
      <c r="W153" s="48"/>
      <c r="X153" s="48"/>
      <c r="Y153" s="15"/>
      <c r="Z153" s="48"/>
      <c r="AA153" s="48"/>
      <c r="AB153" s="15"/>
      <c r="AC153" s="48"/>
      <c r="AD153" s="48"/>
      <c r="AE153" s="15"/>
      <c r="AF153" s="48"/>
      <c r="AG153" s="48"/>
      <c r="AH153" s="15"/>
      <c r="AI153" s="48"/>
      <c r="AJ153" s="48"/>
      <c r="AK153" s="15"/>
      <c r="AL153" s="15"/>
      <c r="AM153" s="48"/>
      <c r="AN153" s="48"/>
    </row>
  </sheetData>
  <mergeCells count="118">
    <mergeCell ref="A1:AL1"/>
    <mergeCell ref="M4:P4"/>
    <mergeCell ref="Q3:R4"/>
    <mergeCell ref="N5:P5"/>
    <mergeCell ref="G3:H5"/>
    <mergeCell ref="I3:K3"/>
    <mergeCell ref="L3:P3"/>
    <mergeCell ref="G82:G83"/>
    <mergeCell ref="H82:H83"/>
    <mergeCell ref="J82:J83"/>
    <mergeCell ref="K82:K83"/>
    <mergeCell ref="I82:I83"/>
    <mergeCell ref="L82:L83"/>
    <mergeCell ref="AH6:AJ6"/>
    <mergeCell ref="AK6:AN6"/>
    <mergeCell ref="AO6:AQ6"/>
    <mergeCell ref="AK5:AQ5"/>
    <mergeCell ref="S82:U82"/>
    <mergeCell ref="S83:U83"/>
    <mergeCell ref="B82:B83"/>
    <mergeCell ref="A82:A83"/>
    <mergeCell ref="C82:C83"/>
    <mergeCell ref="D82:D83"/>
    <mergeCell ref="E82:E83"/>
    <mergeCell ref="J4:J7"/>
    <mergeCell ref="I4:I7"/>
    <mergeCell ref="H6:H7"/>
    <mergeCell ref="G6:G7"/>
    <mergeCell ref="Y6:AA6"/>
    <mergeCell ref="AB6:AD6"/>
    <mergeCell ref="AE6:AG6"/>
    <mergeCell ref="Y5:AD5"/>
    <mergeCell ref="AE5:AJ5"/>
    <mergeCell ref="S3:AQ4"/>
    <mergeCell ref="S6:U6"/>
    <mergeCell ref="V6:X6"/>
    <mergeCell ref="S5:X5"/>
    <mergeCell ref="N88:R88"/>
    <mergeCell ref="M82:M87"/>
    <mergeCell ref="N87:R87"/>
    <mergeCell ref="N86:R86"/>
    <mergeCell ref="N84:R84"/>
    <mergeCell ref="N82:R82"/>
    <mergeCell ref="N83:R83"/>
    <mergeCell ref="N85:R85"/>
    <mergeCell ref="A3:A7"/>
    <mergeCell ref="F6:F7"/>
    <mergeCell ref="E6:E7"/>
    <mergeCell ref="D6:D7"/>
    <mergeCell ref="C6:C7"/>
    <mergeCell ref="B3:B7"/>
    <mergeCell ref="C3:F5"/>
    <mergeCell ref="R5:R7"/>
    <mergeCell ref="Q5:Q7"/>
    <mergeCell ref="P6:P7"/>
    <mergeCell ref="O6:O7"/>
    <mergeCell ref="N6:N7"/>
    <mergeCell ref="M5:M7"/>
    <mergeCell ref="L4:L7"/>
    <mergeCell ref="K4:K7"/>
    <mergeCell ref="S84:U84"/>
    <mergeCell ref="S85:U85"/>
    <mergeCell ref="S86:U86"/>
    <mergeCell ref="S87:U87"/>
    <mergeCell ref="V82:X82"/>
    <mergeCell ref="V83:X83"/>
    <mergeCell ref="V84:X84"/>
    <mergeCell ref="V85:X85"/>
    <mergeCell ref="V86:X86"/>
    <mergeCell ref="V87:X87"/>
    <mergeCell ref="AK87:AN87"/>
    <mergeCell ref="AH82:AJ82"/>
    <mergeCell ref="AH83:AJ83"/>
    <mergeCell ref="AH84:AJ84"/>
    <mergeCell ref="AH85:AJ85"/>
    <mergeCell ref="AH86:AJ86"/>
    <mergeCell ref="AB87:AD87"/>
    <mergeCell ref="Y87:AA87"/>
    <mergeCell ref="AE82:AG82"/>
    <mergeCell ref="AE83:AG83"/>
    <mergeCell ref="AE84:AG84"/>
    <mergeCell ref="AE85:AG85"/>
    <mergeCell ref="AE86:AG86"/>
    <mergeCell ref="AE87:AG87"/>
    <mergeCell ref="AB82:AD82"/>
    <mergeCell ref="AB83:AD83"/>
    <mergeCell ref="AB84:AD84"/>
    <mergeCell ref="AB85:AD85"/>
    <mergeCell ref="AB86:AD86"/>
    <mergeCell ref="Y82:AA82"/>
    <mergeCell ref="Y83:AA83"/>
    <mergeCell ref="Y84:AA84"/>
    <mergeCell ref="Y85:AA85"/>
    <mergeCell ref="Y86:AA86"/>
    <mergeCell ref="AO87:AQ87"/>
    <mergeCell ref="AH55:AJ55"/>
    <mergeCell ref="AH56:AJ56"/>
    <mergeCell ref="AK62:AN62"/>
    <mergeCell ref="AK63:AN63"/>
    <mergeCell ref="AO68:AQ68"/>
    <mergeCell ref="AO69:AQ69"/>
    <mergeCell ref="AO73:AQ73"/>
    <mergeCell ref="AO74:AQ74"/>
    <mergeCell ref="AO76:AQ76"/>
    <mergeCell ref="AO77:AQ77"/>
    <mergeCell ref="AO80:AQ80"/>
    <mergeCell ref="AO81:AQ81"/>
    <mergeCell ref="AO82:AQ82"/>
    <mergeCell ref="AO83:AQ83"/>
    <mergeCell ref="AO84:AQ84"/>
    <mergeCell ref="AO85:AQ85"/>
    <mergeCell ref="AO86:AQ86"/>
    <mergeCell ref="AH87:AJ87"/>
    <mergeCell ref="AK82:AN82"/>
    <mergeCell ref="AK83:AN83"/>
    <mergeCell ref="AK84:AN84"/>
    <mergeCell ref="AK85:AN85"/>
    <mergeCell ref="AK86:AN86"/>
  </mergeCells>
  <phoneticPr fontId="4" type="noConversion"/>
  <conditionalFormatting sqref="C8:AQ8">
    <cfRule type="cellIs" dxfId="37" priority="86" operator="equal">
      <formula>0</formula>
    </cfRule>
    <cfRule type="cellIs" dxfId="36" priority="87" operator="equal">
      <formula>0</formula>
    </cfRule>
  </conditionalFormatting>
  <conditionalFormatting sqref="O27:O81 L37:AJ37 L65:R65 P33:X81 N89:O1048576 A84:L1048576 A75:L79 L27:AJ27 L33:AJ33 L47:AA50 A27:H74 L51:L74 L27:M32 M33:M35 M39:M1048576 O27:X32 L36:O50 N51:O87 A82:L82 A80:A81 C80:L81 L4:R4 Q3:R3 A3:C3 S5:S6 V6 N6:P6 M5:R5 C6:F6 Y5:Y6 AB6 N58:AJ58 L48:AJ52 L71:AJ72 A1:XFD2 Y27:XFD54 AS7:XFD7 AH6 AE5:AE6 L26:XFD26 Y9:XFD25 AK5:AK6 AO6 AR3:XFD6 A26:B26 A8:XFD8 P82:S87 V82:V87 P88:XFD1048576 Y82:Y87 AB82:AB87 AE82:AE87 AH82:AH87 AK82:AK87 AO82:AO87 Y57:XFD61 Y55:AH56 AK55:XFD56 Y64:XFD67 Y62:AK63 AO62:XFD63 Y70:XFD72 Y68:AO69 AR68:XFD69 Y75:XFD75 Y73:AO74 AR73:XFD74 Y78:XFD79 Y76:AO77 AR76:XFD77 Y80:AO81 AR80:XFD87">
    <cfRule type="cellIs" dxfId="35" priority="85" operator="equal">
      <formula>0</formula>
    </cfRule>
  </conditionalFormatting>
  <conditionalFormatting sqref="I28:I32 I34:I35 I38:I50 I53:I54 I59:I61 I66:I67 I73:K74 I72 I26:K27 I33:K33 I55:K58 I62:K65 I68:K71 I51:K52 I36:K37">
    <cfRule type="cellIs" dxfId="34" priority="64" operator="equal">
      <formula>0</formula>
    </cfRule>
  </conditionalFormatting>
  <conditionalFormatting sqref="C26:H26">
    <cfRule type="cellIs" dxfId="33" priority="58" operator="equal">
      <formula>0</formula>
    </cfRule>
    <cfRule type="cellIs" dxfId="32" priority="59" operator="equal">
      <formula>0</formula>
    </cfRule>
  </conditionalFormatting>
  <conditionalFormatting sqref="C26:H26">
    <cfRule type="cellIs" dxfId="31" priority="57" operator="equal">
      <formula>0</formula>
    </cfRule>
  </conditionalFormatting>
  <conditionalFormatting sqref="B20:B25">
    <cfRule type="cellIs" dxfId="30" priority="19" operator="equal">
      <formula>0</formula>
    </cfRule>
  </conditionalFormatting>
  <conditionalFormatting sqref="D12:F12 C13:F17 L12:L17 I12:I17">
    <cfRule type="cellIs" dxfId="29" priority="16" operator="equal">
      <formula>0</formula>
    </cfRule>
  </conditionalFormatting>
  <conditionalFormatting sqref="J72:K72">
    <cfRule type="cellIs" dxfId="28" priority="31" operator="equal">
      <formula>0</formula>
    </cfRule>
  </conditionalFormatting>
  <conditionalFormatting sqref="J28:K32">
    <cfRule type="cellIs" dxfId="27" priority="37" operator="equal">
      <formula>0</formula>
    </cfRule>
  </conditionalFormatting>
  <conditionalFormatting sqref="K34:K35">
    <cfRule type="cellIs" dxfId="26" priority="36" operator="equal">
      <formula>0</formula>
    </cfRule>
  </conditionalFormatting>
  <conditionalFormatting sqref="J38:K50">
    <cfRule type="cellIs" dxfId="25" priority="35" operator="equal">
      <formula>0</formula>
    </cfRule>
  </conditionalFormatting>
  <conditionalFormatting sqref="J53:K54">
    <cfRule type="cellIs" dxfId="24" priority="34" operator="equal">
      <formula>0</formula>
    </cfRule>
  </conditionalFormatting>
  <conditionalFormatting sqref="J59:K61">
    <cfRule type="cellIs" dxfId="23" priority="33" operator="equal">
      <formula>0</formula>
    </cfRule>
  </conditionalFormatting>
  <conditionalFormatting sqref="J66:K67">
    <cfRule type="cellIs" dxfId="22" priority="32" operator="equal">
      <formula>0</formula>
    </cfRule>
  </conditionalFormatting>
  <conditionalFormatting sqref="G11:H11">
    <cfRule type="cellIs" dxfId="21" priority="5" operator="equal">
      <formula>0</formula>
    </cfRule>
    <cfRule type="cellIs" dxfId="20" priority="6" operator="equal">
      <formula>0</formula>
    </cfRule>
  </conditionalFormatting>
  <conditionalFormatting sqref="C10:X10 P11:X19 C20:X25 A9:X9">
    <cfRule type="cellIs" dxfId="19" priority="24" operator="equal">
      <formula>0</formula>
    </cfRule>
  </conditionalFormatting>
  <conditionalFormatting sqref="C9:H10 C11:F11">
    <cfRule type="cellIs" dxfId="18" priority="22" operator="equal">
      <formula>0</formula>
    </cfRule>
    <cfRule type="cellIs" dxfId="17" priority="23" operator="equal">
      <formula>0</formula>
    </cfRule>
  </conditionalFormatting>
  <conditionalFormatting sqref="A10 A20:A25 A11:B17 C11:F11 L11:M11 I11 M12:M17">
    <cfRule type="cellIs" dxfId="16" priority="21" operator="equal">
      <formula>0</formula>
    </cfRule>
  </conditionalFormatting>
  <conditionalFormatting sqref="B10">
    <cfRule type="cellIs" dxfId="15" priority="20" operator="equal">
      <formula>0</formula>
    </cfRule>
  </conditionalFormatting>
  <conditionalFormatting sqref="D12:F12 C13:F17 C20:H25">
    <cfRule type="cellIs" dxfId="14" priority="17" operator="equal">
      <formula>0</formula>
    </cfRule>
    <cfRule type="cellIs" dxfId="13" priority="18" operator="equal">
      <formula>0</formula>
    </cfRule>
  </conditionalFormatting>
  <conditionalFormatting sqref="A18:F19 L18:M19 I18:I19">
    <cfRule type="cellIs" dxfId="12" priority="13" operator="equal">
      <formula>0</formula>
    </cfRule>
  </conditionalFormatting>
  <conditionalFormatting sqref="C18:F19">
    <cfRule type="cellIs" dxfId="11" priority="14" operator="equal">
      <formula>0</formula>
    </cfRule>
    <cfRule type="cellIs" dxfId="10" priority="15" operator="equal">
      <formula>0</formula>
    </cfRule>
  </conditionalFormatting>
  <conditionalFormatting sqref="J17">
    <cfRule type="cellIs" dxfId="9" priority="11" operator="equal">
      <formula>0</formula>
    </cfRule>
  </conditionalFormatting>
  <conditionalFormatting sqref="J18:J19 J11:J16">
    <cfRule type="cellIs" dxfId="8" priority="12" operator="equal">
      <formula>0</formula>
    </cfRule>
  </conditionalFormatting>
  <conditionalFormatting sqref="K17">
    <cfRule type="cellIs" dxfId="7" priority="9" operator="equal">
      <formula>0</formula>
    </cfRule>
  </conditionalFormatting>
  <conditionalFormatting sqref="K18:K19 K11:K16">
    <cfRule type="cellIs" dxfId="6" priority="10" operator="equal">
      <formula>0</formula>
    </cfRule>
  </conditionalFormatting>
  <conditionalFormatting sqref="N11:O19">
    <cfRule type="cellIs" dxfId="5" priority="8" operator="equal">
      <formula>0</formula>
    </cfRule>
  </conditionalFormatting>
  <conditionalFormatting sqref="G11:H19">
    <cfRule type="cellIs" dxfId="4" priority="7" operator="equal">
      <formula>0</formula>
    </cfRule>
  </conditionalFormatting>
  <conditionalFormatting sqref="G12:H17">
    <cfRule type="cellIs" dxfId="3" priority="3" operator="equal">
      <formula>0</formula>
    </cfRule>
    <cfRule type="cellIs" dxfId="2" priority="4" operator="equal">
      <formula>0</formula>
    </cfRule>
  </conditionalFormatting>
  <conditionalFormatting sqref="G18:H19">
    <cfRule type="cellIs" dxfId="1" priority="1" operator="equal">
      <formula>0</formula>
    </cfRule>
    <cfRule type="cellIs" dxfId="0" priority="2" operator="equal">
      <formula>0</formula>
    </cfRule>
  </conditionalFormatting>
  <pageMargins left="0" right="0" top="0" bottom="0" header="0" footer="0.11811023622047245"/>
  <pageSetup paperSize="8" scale="65" fitToHeight="0" orientation="landscape" r:id="rId1"/>
  <headerFooter alignWithMargins="0"/>
  <cellWatches>
    <cellWatch r="N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zoomScale="85" zoomScaleNormal="85" workbookViewId="0">
      <selection activeCell="C3" sqref="C3"/>
    </sheetView>
  </sheetViews>
  <sheetFormatPr defaultRowHeight="12.75" x14ac:dyDescent="0.2"/>
  <cols>
    <col min="1" max="1" width="3.140625" style="49" customWidth="1"/>
    <col min="2" max="2" width="9.140625" style="49"/>
    <col min="3" max="3" width="68.42578125" style="49" customWidth="1"/>
    <col min="4" max="4" width="10.28515625" style="34" customWidth="1"/>
    <col min="5" max="5" width="16" style="49" customWidth="1"/>
    <col min="6" max="6" width="17.85546875" style="34" customWidth="1"/>
    <col min="7" max="7" width="70.7109375" style="49" customWidth="1"/>
    <col min="8" max="8" width="0.42578125" style="49" customWidth="1"/>
    <col min="9" max="9" width="25.5703125" style="49" customWidth="1"/>
    <col min="10" max="10" width="6.140625" style="49" customWidth="1"/>
    <col min="11" max="11" width="6" style="49" customWidth="1"/>
    <col min="12" max="12" width="6.28515625" style="49" customWidth="1"/>
    <col min="13" max="13" width="5.7109375" style="49" customWidth="1"/>
    <col min="14" max="14" width="4.7109375" style="49" customWidth="1"/>
    <col min="15" max="16384" width="9.140625" style="49"/>
  </cols>
  <sheetData>
    <row r="1" spans="2:9" ht="33.75" customHeight="1" x14ac:dyDescent="0.2"/>
    <row r="2" spans="2:9" ht="51.75" customHeight="1" thickBot="1" x14ac:dyDescent="0.25">
      <c r="C2" s="701" t="s">
        <v>71</v>
      </c>
      <c r="D2" s="702"/>
      <c r="E2" s="702"/>
      <c r="F2" s="703" t="s">
        <v>67</v>
      </c>
      <c r="G2" s="703"/>
      <c r="H2" s="703"/>
      <c r="I2" s="703"/>
    </row>
    <row r="3" spans="2:9" ht="30" customHeight="1" x14ac:dyDescent="0.2">
      <c r="B3" s="16" t="s">
        <v>25</v>
      </c>
      <c r="C3" s="17" t="s">
        <v>24</v>
      </c>
      <c r="D3" s="17" t="s">
        <v>68</v>
      </c>
      <c r="E3" s="18" t="s">
        <v>69</v>
      </c>
      <c r="F3" s="12" t="s">
        <v>25</v>
      </c>
      <c r="G3" s="704" t="s">
        <v>24</v>
      </c>
      <c r="H3" s="705"/>
      <c r="I3" s="706"/>
    </row>
    <row r="4" spans="2:9" ht="21" customHeight="1" x14ac:dyDescent="0.2">
      <c r="B4" s="491" t="s">
        <v>151</v>
      </c>
      <c r="C4" s="492" t="s">
        <v>36</v>
      </c>
      <c r="D4" s="244" t="s">
        <v>213</v>
      </c>
      <c r="E4" s="191">
        <v>4</v>
      </c>
      <c r="F4" s="13"/>
      <c r="G4" s="692" t="s">
        <v>63</v>
      </c>
      <c r="H4" s="693"/>
      <c r="I4" s="694"/>
    </row>
    <row r="5" spans="2:9" ht="26.25" customHeight="1" x14ac:dyDescent="0.2">
      <c r="B5" s="491" t="s">
        <v>152</v>
      </c>
      <c r="C5" s="492" t="s">
        <v>48</v>
      </c>
      <c r="D5" s="244" t="s">
        <v>213</v>
      </c>
      <c r="E5" s="191">
        <v>6</v>
      </c>
      <c r="F5" s="493">
        <v>1</v>
      </c>
      <c r="G5" s="695" t="s">
        <v>123</v>
      </c>
      <c r="H5" s="696"/>
      <c r="I5" s="697"/>
    </row>
    <row r="6" spans="2:9" ht="21.75" customHeight="1" x14ac:dyDescent="0.2">
      <c r="B6" s="491" t="s">
        <v>70</v>
      </c>
      <c r="C6" s="492" t="s">
        <v>49</v>
      </c>
      <c r="D6" s="244">
        <v>8</v>
      </c>
      <c r="E6" s="191">
        <v>4</v>
      </c>
      <c r="F6" s="493">
        <v>2</v>
      </c>
      <c r="G6" s="695" t="s">
        <v>116</v>
      </c>
      <c r="H6" s="696"/>
      <c r="I6" s="697"/>
    </row>
    <row r="7" spans="2:9" ht="21" customHeight="1" thickBot="1" x14ac:dyDescent="0.25">
      <c r="B7" s="494"/>
      <c r="C7" s="495" t="s">
        <v>57</v>
      </c>
      <c r="D7" s="79"/>
      <c r="E7" s="193">
        <v>14</v>
      </c>
      <c r="F7" s="493">
        <v>3</v>
      </c>
      <c r="G7" s="698" t="s">
        <v>163</v>
      </c>
      <c r="H7" s="699"/>
      <c r="I7" s="700"/>
    </row>
    <row r="8" spans="2:9" ht="20.25" customHeight="1" x14ac:dyDescent="0.2">
      <c r="B8" s="496"/>
      <c r="C8" s="496"/>
      <c r="D8" s="497"/>
      <c r="E8" s="496"/>
      <c r="F8" s="493">
        <v>4</v>
      </c>
      <c r="G8" s="695" t="s">
        <v>217</v>
      </c>
      <c r="H8" s="696"/>
      <c r="I8" s="697"/>
    </row>
    <row r="9" spans="2:9" ht="21.75" customHeight="1" x14ac:dyDescent="0.2">
      <c r="B9" s="496"/>
      <c r="C9" s="496"/>
      <c r="D9" s="497"/>
      <c r="E9" s="496"/>
      <c r="F9" s="493">
        <v>5</v>
      </c>
      <c r="G9" s="498" t="s">
        <v>218</v>
      </c>
      <c r="H9" s="499"/>
      <c r="I9" s="500"/>
    </row>
    <row r="10" spans="2:9" ht="21.75" customHeight="1" x14ac:dyDescent="0.2">
      <c r="B10" s="496"/>
      <c r="C10" s="496"/>
      <c r="D10" s="497"/>
      <c r="E10" s="496"/>
      <c r="F10" s="493">
        <v>6</v>
      </c>
      <c r="G10" s="695" t="s">
        <v>121</v>
      </c>
      <c r="H10" s="696"/>
      <c r="I10" s="697"/>
    </row>
    <row r="11" spans="2:9" ht="21" customHeight="1" x14ac:dyDescent="0.2">
      <c r="B11" s="496"/>
      <c r="C11" s="496"/>
      <c r="D11" s="497"/>
      <c r="E11" s="496"/>
      <c r="F11" s="493">
        <v>7</v>
      </c>
      <c r="G11" s="695" t="s">
        <v>219</v>
      </c>
      <c r="H11" s="696"/>
      <c r="I11" s="697"/>
    </row>
    <row r="12" spans="2:9" ht="19.5" customHeight="1" x14ac:dyDescent="0.2">
      <c r="B12" s="19"/>
      <c r="C12" s="19"/>
      <c r="D12" s="20"/>
      <c r="E12" s="22"/>
      <c r="F12" s="493">
        <v>8</v>
      </c>
      <c r="G12" s="695" t="s">
        <v>135</v>
      </c>
      <c r="H12" s="696"/>
      <c r="I12" s="697"/>
    </row>
    <row r="13" spans="2:9" ht="20.25" customHeight="1" x14ac:dyDescent="0.2">
      <c r="B13" s="19"/>
      <c r="C13" s="19"/>
      <c r="D13" s="20"/>
      <c r="E13" s="22"/>
      <c r="F13" s="493">
        <v>9</v>
      </c>
      <c r="G13" s="695" t="s">
        <v>194</v>
      </c>
      <c r="H13" s="696"/>
      <c r="I13" s="697"/>
    </row>
    <row r="14" spans="2:9" ht="21.75" customHeight="1" x14ac:dyDescent="0.2">
      <c r="B14" s="19"/>
      <c r="C14" s="19"/>
      <c r="D14" s="20"/>
      <c r="E14" s="22"/>
      <c r="F14" s="493">
        <v>10</v>
      </c>
      <c r="G14" s="695" t="s">
        <v>220</v>
      </c>
      <c r="H14" s="696"/>
      <c r="I14" s="697"/>
    </row>
    <row r="15" spans="2:9" ht="20.25" customHeight="1" x14ac:dyDescent="0.2">
      <c r="B15" s="19"/>
      <c r="C15" s="21"/>
      <c r="D15" s="22"/>
      <c r="E15" s="20"/>
      <c r="F15" s="493">
        <v>11</v>
      </c>
      <c r="G15" s="695" t="s">
        <v>195</v>
      </c>
      <c r="H15" s="696"/>
      <c r="I15" s="697"/>
    </row>
    <row r="16" spans="2:9" s="42" customFormat="1" ht="18.75" customHeight="1" x14ac:dyDescent="0.2">
      <c r="B16" s="38"/>
      <c r="C16" s="39"/>
      <c r="D16" s="40"/>
      <c r="E16" s="41"/>
      <c r="F16" s="493">
        <v>12</v>
      </c>
      <c r="G16" s="498" t="s">
        <v>197</v>
      </c>
      <c r="H16" s="499"/>
      <c r="I16" s="500"/>
    </row>
    <row r="17" spans="2:9" ht="20.25" customHeight="1" x14ac:dyDescent="0.2">
      <c r="B17" s="19"/>
      <c r="C17" s="19"/>
      <c r="D17" s="20"/>
      <c r="E17" s="22"/>
      <c r="F17" s="493">
        <v>13</v>
      </c>
      <c r="G17" s="695" t="s">
        <v>221</v>
      </c>
      <c r="H17" s="696"/>
      <c r="I17" s="697"/>
    </row>
    <row r="18" spans="2:9" ht="19.5" customHeight="1" x14ac:dyDescent="0.2">
      <c r="B18" s="19"/>
      <c r="C18" s="19"/>
      <c r="D18" s="20"/>
      <c r="E18" s="22"/>
      <c r="F18" s="493">
        <v>14</v>
      </c>
      <c r="G18" s="695" t="s">
        <v>164</v>
      </c>
      <c r="H18" s="696"/>
      <c r="I18" s="697"/>
    </row>
    <row r="19" spans="2:9" ht="20.25" customHeight="1" x14ac:dyDescent="0.2">
      <c r="B19" s="19"/>
      <c r="C19" s="19"/>
      <c r="D19" s="20"/>
      <c r="E19" s="22"/>
      <c r="F19" s="493">
        <v>15</v>
      </c>
      <c r="G19" s="695" t="s">
        <v>196</v>
      </c>
      <c r="H19" s="696"/>
      <c r="I19" s="697"/>
    </row>
    <row r="20" spans="2:9" ht="21" customHeight="1" x14ac:dyDescent="0.2">
      <c r="B20" s="19"/>
      <c r="C20" s="19"/>
      <c r="D20" s="20"/>
      <c r="E20" s="501"/>
      <c r="F20" s="493"/>
      <c r="G20" s="692" t="s">
        <v>64</v>
      </c>
      <c r="H20" s="693"/>
      <c r="I20" s="694"/>
    </row>
    <row r="21" spans="2:9" ht="21" customHeight="1" x14ac:dyDescent="0.2">
      <c r="B21" s="19"/>
      <c r="C21" s="19"/>
      <c r="D21" s="20"/>
      <c r="E21" s="22"/>
      <c r="F21" s="493" t="s">
        <v>60</v>
      </c>
      <c r="G21" s="689" t="s">
        <v>198</v>
      </c>
      <c r="H21" s="690"/>
      <c r="I21" s="691"/>
    </row>
    <row r="22" spans="2:9" ht="21" customHeight="1" x14ac:dyDescent="0.2">
      <c r="B22" s="19"/>
      <c r="C22" s="19"/>
      <c r="D22" s="20"/>
      <c r="E22" s="22"/>
      <c r="F22" s="493" t="s">
        <v>61</v>
      </c>
      <c r="G22" s="502" t="s">
        <v>199</v>
      </c>
      <c r="H22" s="503"/>
      <c r="I22" s="504"/>
    </row>
    <row r="23" spans="2:9" ht="20.25" customHeight="1" x14ac:dyDescent="0.2">
      <c r="B23" s="19"/>
      <c r="C23" s="19"/>
      <c r="D23" s="20"/>
      <c r="E23" s="19"/>
      <c r="F23" s="493"/>
      <c r="G23" s="692" t="s">
        <v>65</v>
      </c>
      <c r="H23" s="693"/>
      <c r="I23" s="694"/>
    </row>
    <row r="24" spans="2:9" ht="21.75" customHeight="1" x14ac:dyDescent="0.2">
      <c r="B24" s="19"/>
      <c r="C24" s="19"/>
      <c r="D24" s="20"/>
      <c r="E24" s="19"/>
      <c r="F24" s="493" t="s">
        <v>60</v>
      </c>
      <c r="G24" s="695" t="s">
        <v>124</v>
      </c>
      <c r="H24" s="696"/>
      <c r="I24" s="697"/>
    </row>
    <row r="25" spans="2:9" ht="20.25" customHeight="1" x14ac:dyDescent="0.2">
      <c r="B25" s="19"/>
      <c r="C25" s="19"/>
      <c r="D25" s="20"/>
      <c r="E25" s="19"/>
      <c r="F25" s="493" t="s">
        <v>61</v>
      </c>
      <c r="G25" s="695" t="s">
        <v>134</v>
      </c>
      <c r="H25" s="696"/>
      <c r="I25" s="697"/>
    </row>
    <row r="26" spans="2:9" ht="23.25" customHeight="1" x14ac:dyDescent="0.2">
      <c r="B26" s="19"/>
      <c r="C26" s="19"/>
      <c r="D26" s="20"/>
      <c r="E26" s="19"/>
      <c r="F26" s="493" t="s">
        <v>62</v>
      </c>
      <c r="G26" s="498" t="s">
        <v>205</v>
      </c>
      <c r="H26" s="499"/>
      <c r="I26" s="500"/>
    </row>
    <row r="27" spans="2:9" ht="20.25" customHeight="1" x14ac:dyDescent="0.2">
      <c r="B27" s="19"/>
      <c r="C27" s="19"/>
      <c r="D27" s="20"/>
      <c r="E27" s="19"/>
      <c r="F27" s="493"/>
      <c r="G27" s="692" t="s">
        <v>66</v>
      </c>
      <c r="H27" s="693"/>
      <c r="I27" s="694"/>
    </row>
    <row r="28" spans="2:9" ht="20.25" customHeight="1" x14ac:dyDescent="0.2">
      <c r="B28" s="19"/>
      <c r="C28" s="19"/>
      <c r="D28" s="20"/>
      <c r="E28" s="19"/>
      <c r="F28" s="493" t="s">
        <v>60</v>
      </c>
      <c r="G28" s="695" t="s">
        <v>117</v>
      </c>
      <c r="H28" s="696"/>
      <c r="I28" s="697"/>
    </row>
    <row r="29" spans="2:9" ht="17.25" customHeight="1" thickBot="1" x14ac:dyDescent="0.25">
      <c r="B29" s="19"/>
      <c r="C29" s="19"/>
      <c r="D29" s="20"/>
      <c r="E29" s="19"/>
      <c r="F29" s="505" t="s">
        <v>61</v>
      </c>
      <c r="G29" s="686" t="s">
        <v>118</v>
      </c>
      <c r="H29" s="687"/>
      <c r="I29" s="688"/>
    </row>
    <row r="30" spans="2:9" ht="18.75" customHeight="1" x14ac:dyDescent="0.2"/>
  </sheetData>
  <mergeCells count="25">
    <mergeCell ref="G6:I6"/>
    <mergeCell ref="C2:E2"/>
    <mergeCell ref="F2:I2"/>
    <mergeCell ref="G3:I3"/>
    <mergeCell ref="G4:I4"/>
    <mergeCell ref="G5:I5"/>
    <mergeCell ref="G20:I20"/>
    <mergeCell ref="G7:I7"/>
    <mergeCell ref="G8:I8"/>
    <mergeCell ref="G10:I10"/>
    <mergeCell ref="G11:I11"/>
    <mergeCell ref="G12:I12"/>
    <mergeCell ref="G13:I13"/>
    <mergeCell ref="G14:I14"/>
    <mergeCell ref="G15:I15"/>
    <mergeCell ref="G17:I17"/>
    <mergeCell ref="G18:I18"/>
    <mergeCell ref="G19:I19"/>
    <mergeCell ref="G29:I29"/>
    <mergeCell ref="G21:I21"/>
    <mergeCell ref="G23:I23"/>
    <mergeCell ref="G24:I24"/>
    <mergeCell ref="G25:I25"/>
    <mergeCell ref="G27:I27"/>
    <mergeCell ref="G28:I28"/>
  </mergeCells>
  <pageMargins left="0.78740157480314965" right="0.39370078740157483" top="0.59055118110236227" bottom="0.39370078740157483" header="0.51181102362204722" footer="0.51181102362204722"/>
  <pageSetup paperSize="8" scale="6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zoomScale="85" zoomScaleNormal="85" workbookViewId="0">
      <selection activeCell="C1" sqref="C1:D1"/>
    </sheetView>
  </sheetViews>
  <sheetFormatPr defaultRowHeight="12.75" x14ac:dyDescent="0.2"/>
  <cols>
    <col min="1" max="1" width="3.7109375" style="49" customWidth="1"/>
    <col min="2" max="2" width="5" style="49" customWidth="1"/>
    <col min="3" max="3" width="9.140625" style="10"/>
    <col min="4" max="4" width="52" style="10" customWidth="1"/>
    <col min="5" max="5" width="10.28515625" style="11" customWidth="1"/>
    <col min="6" max="6" width="22.42578125" style="10" customWidth="1"/>
    <col min="7" max="7" width="17.85546875" style="11" customWidth="1"/>
    <col min="8" max="8" width="70.7109375" style="10" customWidth="1"/>
    <col min="9" max="9" width="0.42578125" style="10" customWidth="1"/>
    <col min="10" max="10" width="25.5703125" style="10" customWidth="1"/>
    <col min="11" max="11" width="6.140625" style="10" customWidth="1"/>
    <col min="12" max="12" width="6" style="10" customWidth="1"/>
    <col min="13" max="13" width="6.28515625" style="10" customWidth="1"/>
    <col min="14" max="14" width="5.7109375" style="10" customWidth="1"/>
    <col min="15" max="15" width="4.7109375" style="10" customWidth="1"/>
    <col min="16" max="16384" width="9.140625" style="10"/>
  </cols>
  <sheetData>
    <row r="1" spans="3:14" ht="27" customHeight="1" x14ac:dyDescent="0.2">
      <c r="C1" s="707" t="s">
        <v>153</v>
      </c>
      <c r="D1" s="707"/>
      <c r="E1" s="507"/>
      <c r="F1" s="508"/>
      <c r="G1" s="507"/>
      <c r="H1" s="508"/>
      <c r="I1" s="508"/>
      <c r="J1" s="508"/>
    </row>
    <row r="2" spans="3:14" ht="33" customHeight="1" x14ac:dyDescent="0.2">
      <c r="C2" s="712" t="s">
        <v>319</v>
      </c>
      <c r="D2" s="712"/>
      <c r="E2" s="509"/>
      <c r="F2" s="509"/>
      <c r="G2" s="712" t="s">
        <v>214</v>
      </c>
      <c r="H2" s="712"/>
      <c r="I2" s="508"/>
      <c r="J2" s="508"/>
    </row>
    <row r="3" spans="3:14" ht="34.5" customHeight="1" x14ac:dyDescent="0.2">
      <c r="C3" s="715" t="s">
        <v>244</v>
      </c>
      <c r="D3" s="715"/>
      <c r="E3" s="510"/>
      <c r="F3" s="510"/>
      <c r="G3" s="715" t="s">
        <v>243</v>
      </c>
      <c r="H3" s="715"/>
      <c r="I3" s="508"/>
      <c r="J3" s="508"/>
      <c r="L3" s="714"/>
      <c r="M3" s="714"/>
      <c r="N3" s="714"/>
    </row>
    <row r="4" spans="3:14" ht="33.75" customHeight="1" x14ac:dyDescent="0.2">
      <c r="C4" s="715" t="s">
        <v>146</v>
      </c>
      <c r="D4" s="715"/>
      <c r="E4" s="510"/>
      <c r="F4" s="510"/>
      <c r="G4" s="715" t="s">
        <v>215</v>
      </c>
      <c r="H4" s="715"/>
      <c r="I4" s="508"/>
      <c r="J4" s="508"/>
      <c r="L4" s="29"/>
      <c r="M4" s="29"/>
      <c r="N4" s="29"/>
    </row>
    <row r="5" spans="3:14" ht="20.25" x14ac:dyDescent="0.2">
      <c r="C5" s="713"/>
      <c r="D5" s="713"/>
      <c r="E5" s="507"/>
      <c r="F5" s="508"/>
      <c r="G5" s="507"/>
      <c r="H5" s="508"/>
      <c r="I5" s="508"/>
      <c r="J5" s="508"/>
    </row>
    <row r="6" spans="3:14" ht="20.25" x14ac:dyDescent="0.2">
      <c r="C6" s="508"/>
      <c r="D6" s="508"/>
      <c r="E6" s="507"/>
      <c r="F6" s="508"/>
      <c r="G6" s="507"/>
      <c r="H6" s="508"/>
      <c r="I6" s="508"/>
      <c r="J6" s="508"/>
    </row>
    <row r="7" spans="3:14" ht="27" customHeight="1" x14ac:dyDescent="0.2">
      <c r="C7" s="707" t="s">
        <v>170</v>
      </c>
      <c r="D7" s="708"/>
      <c r="E7" s="708"/>
      <c r="F7" s="708"/>
      <c r="G7" s="708"/>
      <c r="H7" s="708"/>
      <c r="I7" s="708"/>
      <c r="J7" s="708"/>
      <c r="K7" s="11"/>
    </row>
    <row r="8" spans="3:14" ht="24" customHeight="1" x14ac:dyDescent="0.2">
      <c r="C8" s="707" t="s">
        <v>321</v>
      </c>
      <c r="D8" s="707"/>
      <c r="E8" s="709"/>
      <c r="F8" s="707"/>
      <c r="G8" s="709"/>
      <c r="H8" s="707"/>
      <c r="I8" s="707"/>
      <c r="J8" s="707"/>
    </row>
    <row r="9" spans="3:14" ht="18.75" x14ac:dyDescent="0.2">
      <c r="C9" s="710" t="s">
        <v>320</v>
      </c>
      <c r="D9" s="710"/>
      <c r="E9" s="711"/>
      <c r="F9" s="710"/>
      <c r="G9" s="711"/>
      <c r="H9" s="710"/>
      <c r="I9" s="710"/>
      <c r="J9" s="710"/>
    </row>
    <row r="10" spans="3:14" ht="18.75" x14ac:dyDescent="0.2">
      <c r="C10" s="35" t="s">
        <v>171</v>
      </c>
      <c r="D10" s="35"/>
      <c r="E10" s="506"/>
      <c r="F10" s="35"/>
      <c r="G10" s="506"/>
      <c r="H10" s="35"/>
      <c r="I10" s="35"/>
      <c r="J10" s="35"/>
    </row>
    <row r="11" spans="3:14" ht="18.75" x14ac:dyDescent="0.2">
      <c r="C11" s="35"/>
      <c r="D11" s="35"/>
      <c r="E11" s="506"/>
      <c r="F11" s="35"/>
      <c r="G11" s="506"/>
      <c r="H11" s="35"/>
      <c r="I11" s="35"/>
      <c r="J11" s="35"/>
    </row>
    <row r="12" spans="3:14" ht="18.75" x14ac:dyDescent="0.2">
      <c r="C12" s="35"/>
      <c r="D12" s="35"/>
      <c r="E12" s="506"/>
      <c r="F12" s="35"/>
      <c r="G12" s="506"/>
      <c r="H12" s="35"/>
      <c r="I12" s="35"/>
      <c r="J12" s="35"/>
    </row>
    <row r="13" spans="3:14" ht="18.75" x14ac:dyDescent="0.2">
      <c r="C13" s="35"/>
      <c r="D13" s="35"/>
      <c r="E13" s="506"/>
      <c r="F13" s="35"/>
      <c r="G13" s="506"/>
      <c r="H13" s="35"/>
      <c r="I13" s="35"/>
      <c r="J13" s="35"/>
    </row>
  </sheetData>
  <mergeCells count="12">
    <mergeCell ref="C1:D1"/>
    <mergeCell ref="C2:D2"/>
    <mergeCell ref="L3:N3"/>
    <mergeCell ref="C4:D4"/>
    <mergeCell ref="C3:D3"/>
    <mergeCell ref="G3:H3"/>
    <mergeCell ref="G4:H4"/>
    <mergeCell ref="C7:J7"/>
    <mergeCell ref="C8:J8"/>
    <mergeCell ref="C9:J9"/>
    <mergeCell ref="G2:H2"/>
    <mergeCell ref="C5:D5"/>
  </mergeCells>
  <phoneticPr fontId="4" type="noConversion"/>
  <pageMargins left="0.78740157480314965" right="0.39370078740157483" top="0.59055118110236227" bottom="0.39370078740157483" header="0.51181102362204722" footer="0.51181102362204722"/>
  <pageSetup paperSize="8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 </vt:lpstr>
      <vt:lpstr>КУГ</vt:lpstr>
      <vt:lpstr>План</vt:lpstr>
      <vt:lpstr>Кабинет</vt:lpstr>
      <vt:lpstr>Согласование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Методическая Служба</dc:creator>
  <cp:lastModifiedBy>Соломина Л А</cp:lastModifiedBy>
  <cp:lastPrinted>2021-02-04T07:49:14Z</cp:lastPrinted>
  <dcterms:created xsi:type="dcterms:W3CDTF">2005-01-19T10:32:31Z</dcterms:created>
  <dcterms:modified xsi:type="dcterms:W3CDTF">2021-08-10T07:07:13Z</dcterms:modified>
</cp:coreProperties>
</file>