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180" windowWidth="17400" windowHeight="11550" activeTab="1"/>
  </bookViews>
  <sheets>
    <sheet name="1-2" sheetId="1" r:id="rId1"/>
    <sheet name="3-4" sheetId="2" r:id="rId2"/>
    <sheet name="5-8" sheetId="3" r:id="rId3"/>
    <sheet name="Лист1" sheetId="4" r:id="rId4"/>
  </sheets>
  <calcPr calcId="145621" refMode="R1C1"/>
</workbook>
</file>

<file path=xl/calcChain.xml><?xml version="1.0" encoding="utf-8"?>
<calcChain xmlns="http://schemas.openxmlformats.org/spreadsheetml/2006/main">
  <c r="I44" i="2" l="1"/>
  <c r="I43" i="2"/>
  <c r="O9" i="2" l="1"/>
  <c r="N9" i="2"/>
  <c r="H26" i="2" l="1"/>
  <c r="F26" i="2" s="1"/>
  <c r="H25" i="2"/>
  <c r="F25" i="2"/>
  <c r="H24" i="2"/>
  <c r="F24" i="2" s="1"/>
  <c r="H23" i="2"/>
  <c r="F23" i="2" s="1"/>
  <c r="H22" i="2"/>
  <c r="F22" i="2" s="1"/>
  <c r="H21" i="2"/>
  <c r="F21" i="2" s="1"/>
  <c r="H20" i="2"/>
  <c r="F20" i="2" s="1"/>
  <c r="H19" i="2"/>
  <c r="F19" i="2"/>
  <c r="O18" i="2"/>
  <c r="N18" i="2"/>
  <c r="M18" i="2"/>
  <c r="L18" i="2"/>
  <c r="L9" i="2" s="1"/>
  <c r="L8" i="2" s="1"/>
  <c r="K18" i="2"/>
  <c r="J18" i="2"/>
  <c r="I18" i="2"/>
  <c r="H18" i="2"/>
  <c r="G18" i="2"/>
  <c r="H17" i="2"/>
  <c r="F17" i="2"/>
  <c r="H16" i="2"/>
  <c r="F16" i="2" s="1"/>
  <c r="H15" i="2"/>
  <c r="F15" i="2" s="1"/>
  <c r="H14" i="2"/>
  <c r="F14" i="2" s="1"/>
  <c r="H13" i="2"/>
  <c r="F13" i="2" s="1"/>
  <c r="H12" i="2"/>
  <c r="F12" i="2" s="1"/>
  <c r="H11" i="2"/>
  <c r="F11" i="2"/>
  <c r="H10" i="2"/>
  <c r="F10" i="2" s="1"/>
  <c r="S9" i="2"/>
  <c r="R9" i="2"/>
  <c r="R8" i="2" s="1"/>
  <c r="Q9" i="2"/>
  <c r="Q8" i="2" s="1"/>
  <c r="P9" i="2"/>
  <c r="N8" i="2"/>
  <c r="M9" i="2"/>
  <c r="M8" i="2" s="1"/>
  <c r="K9" i="2"/>
  <c r="J9" i="2"/>
  <c r="J8" i="2" s="1"/>
  <c r="I9" i="2"/>
  <c r="I8" i="2" s="1"/>
  <c r="G9" i="2"/>
  <c r="G8" i="2" s="1"/>
  <c r="S8" i="2"/>
  <c r="P8" i="2"/>
  <c r="O8" i="2"/>
  <c r="K8" i="2"/>
  <c r="F9" i="2" l="1"/>
  <c r="F18" i="2"/>
  <c r="H9" i="2"/>
  <c r="H8" i="2" s="1"/>
  <c r="F8" i="2" l="1"/>
  <c r="Q51" i="2" l="1"/>
  <c r="G55" i="2"/>
  <c r="I28" i="2" l="1"/>
  <c r="J28" i="2"/>
  <c r="K28" i="2"/>
  <c r="L28" i="2"/>
  <c r="M28" i="2"/>
  <c r="N28" i="2"/>
  <c r="N27" i="2" s="1"/>
  <c r="N7" i="2" s="1"/>
  <c r="O28" i="2"/>
  <c r="O27" i="2" s="1"/>
  <c r="O7" i="2" s="1"/>
  <c r="P28" i="2"/>
  <c r="Q28" i="2"/>
  <c r="R28" i="2"/>
  <c r="S28" i="2"/>
  <c r="H40" i="2" l="1"/>
  <c r="H41" i="2"/>
  <c r="H42" i="2"/>
  <c r="H43" i="2"/>
  <c r="H44" i="2"/>
  <c r="H45" i="2"/>
  <c r="H46" i="2"/>
  <c r="H47" i="2"/>
  <c r="H48" i="2"/>
  <c r="H49" i="2"/>
  <c r="H39" i="2"/>
  <c r="F39" i="2" s="1"/>
  <c r="H36" i="2"/>
  <c r="H35" i="2"/>
  <c r="F35" i="2" s="1"/>
  <c r="H30" i="2"/>
  <c r="F30" i="2" s="1"/>
  <c r="H31" i="2"/>
  <c r="F31" i="2" s="1"/>
  <c r="H32" i="2"/>
  <c r="F32" i="2" s="1"/>
  <c r="H33" i="2"/>
  <c r="F33" i="2" s="1"/>
  <c r="H29" i="2"/>
  <c r="F29" i="2" s="1"/>
  <c r="J38" i="2"/>
  <c r="K38" i="2"/>
  <c r="L38" i="2"/>
  <c r="M38" i="2"/>
  <c r="N38" i="2"/>
  <c r="O38" i="2"/>
  <c r="P38" i="2"/>
  <c r="Q38" i="2"/>
  <c r="R38" i="2"/>
  <c r="S38" i="2"/>
  <c r="H34" i="2" l="1"/>
  <c r="F36" i="2"/>
  <c r="H38" i="2"/>
  <c r="Q65" i="2"/>
  <c r="H65" i="2" s="1"/>
  <c r="F66" i="2"/>
  <c r="F65" i="2" s="1"/>
  <c r="H63" i="2"/>
  <c r="H66" i="2"/>
  <c r="H53" i="2"/>
  <c r="H54" i="2"/>
  <c r="G65" i="2"/>
  <c r="I65" i="2"/>
  <c r="J65" i="2"/>
  <c r="K65" i="2"/>
  <c r="G54" i="2" l="1"/>
  <c r="F54" i="2" s="1"/>
  <c r="G53" i="2"/>
  <c r="F53" i="2" s="1"/>
  <c r="Q56" i="2" l="1"/>
  <c r="R61" i="2" l="1"/>
  <c r="G41" i="2"/>
  <c r="F41" i="2" s="1"/>
  <c r="G45" i="2"/>
  <c r="F45" i="2" s="1"/>
  <c r="H62" i="2"/>
  <c r="H58" i="2"/>
  <c r="H59" i="2"/>
  <c r="G59" i="2" s="1"/>
  <c r="F59" i="2" s="1"/>
  <c r="H57" i="2"/>
  <c r="H52" i="2"/>
  <c r="Q61" i="2"/>
  <c r="Q50" i="2" s="1"/>
  <c r="Q37" i="2" s="1"/>
  <c r="BH26" i="1"/>
  <c r="BF26" i="1"/>
  <c r="BE26" i="1"/>
  <c r="BJ26" i="1"/>
  <c r="F28" i="2"/>
  <c r="J61" i="2"/>
  <c r="K61" i="2"/>
  <c r="J56" i="2"/>
  <c r="R56" i="2"/>
  <c r="H28" i="2"/>
  <c r="G28" i="2"/>
  <c r="F34" i="2"/>
  <c r="S56" i="2"/>
  <c r="R34" i="2"/>
  <c r="Q34" i="2"/>
  <c r="P34" i="2"/>
  <c r="I34" i="2"/>
  <c r="G34" i="2"/>
  <c r="Q27" i="2" l="1"/>
  <c r="Q7" i="2" s="1"/>
  <c r="G52" i="2"/>
  <c r="H61" i="2"/>
  <c r="G40" i="2"/>
  <c r="F40" i="2" s="1"/>
  <c r="G42" i="2"/>
  <c r="F42" i="2" s="1"/>
  <c r="G44" i="2"/>
  <c r="F44" i="2" s="1"/>
  <c r="I56" i="2"/>
  <c r="F62" i="2"/>
  <c r="G46" i="2"/>
  <c r="F46" i="2" s="1"/>
  <c r="G48" i="2"/>
  <c r="F48" i="2" s="1"/>
  <c r="G57" i="2"/>
  <c r="H56" i="2"/>
  <c r="I38" i="2"/>
  <c r="I61" i="2"/>
  <c r="G63" i="2"/>
  <c r="G47" i="2"/>
  <c r="F47" i="2" s="1"/>
  <c r="G43" i="2"/>
  <c r="F43" i="2" s="1"/>
  <c r="G58" i="2"/>
  <c r="F58" i="2" s="1"/>
  <c r="F49" i="2"/>
  <c r="H51" i="2"/>
  <c r="P51" i="2"/>
  <c r="M51" i="2"/>
  <c r="J51" i="2"/>
  <c r="I51" i="2"/>
  <c r="K51" i="2"/>
  <c r="K50" i="2" s="1"/>
  <c r="K37" i="2" s="1"/>
  <c r="BK26" i="1"/>
  <c r="BI26" i="1"/>
  <c r="BG26" i="1"/>
  <c r="BD26" i="1"/>
  <c r="S51" i="2"/>
  <c r="R51" i="2"/>
  <c r="S34" i="2"/>
  <c r="M34" i="2"/>
  <c r="L34" i="2"/>
  <c r="K34" i="2"/>
  <c r="F38" i="2" l="1"/>
  <c r="K27" i="2"/>
  <c r="K7" i="2" s="1"/>
  <c r="H50" i="2"/>
  <c r="F57" i="2"/>
  <c r="F56" i="2" s="1"/>
  <c r="G56" i="2"/>
  <c r="G51" i="2"/>
  <c r="F52" i="2"/>
  <c r="F51" i="2" s="1"/>
  <c r="G38" i="2"/>
  <c r="F63" i="2"/>
  <c r="F61" i="2" s="1"/>
  <c r="G61" i="2"/>
  <c r="L50" i="2"/>
  <c r="L37" i="2" s="1"/>
  <c r="R50" i="2"/>
  <c r="M50" i="2"/>
  <c r="M37" i="2" s="1"/>
  <c r="M27" i="2" s="1"/>
  <c r="M7" i="2" s="1"/>
  <c r="J50" i="2"/>
  <c r="J37" i="2" s="1"/>
  <c r="P50" i="2"/>
  <c r="P37" i="2" s="1"/>
  <c r="P27" i="2" s="1"/>
  <c r="P7" i="2" s="1"/>
  <c r="S50" i="2"/>
  <c r="S37" i="2" s="1"/>
  <c r="S27" i="2" s="1"/>
  <c r="S7" i="2" s="1"/>
  <c r="J34" i="2"/>
  <c r="J27" i="2" l="1"/>
  <c r="J7" i="2" s="1"/>
  <c r="L27" i="2"/>
  <c r="L7" i="2" s="1"/>
  <c r="G50" i="2"/>
  <c r="G37" i="2" s="1"/>
  <c r="G27" i="2" s="1"/>
  <c r="G7" i="2" s="1"/>
  <c r="F50" i="2"/>
  <c r="F37" i="2" s="1"/>
  <c r="F27" i="2" s="1"/>
  <c r="F7" i="2" s="1"/>
  <c r="R37" i="2"/>
  <c r="R27" i="2" s="1"/>
  <c r="R7" i="2" s="1"/>
  <c r="I50" i="2"/>
  <c r="I37" i="2" s="1"/>
  <c r="I27" i="2" s="1"/>
  <c r="I7" i="2" s="1"/>
  <c r="H37" i="2" l="1"/>
  <c r="H27" i="2" s="1"/>
  <c r="H7" i="2" s="1"/>
</calcChain>
</file>

<file path=xl/sharedStrings.xml><?xml version="1.0" encoding="utf-8"?>
<sst xmlns="http://schemas.openxmlformats.org/spreadsheetml/2006/main" count="453" uniqueCount="332">
  <si>
    <t>Сентябрь</t>
  </si>
  <si>
    <t>Октябрь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</si>
  <si>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</si>
  <si>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</si>
  <si>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</si>
  <si>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</si>
  <si>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</si>
  <si>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</si>
  <si>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</si>
  <si>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</si>
  <si>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III</t>
  </si>
  <si>
    <t>Ноябрь</t>
  </si>
  <si>
    <t>Август</t>
  </si>
  <si>
    <t>Курсы</t>
  </si>
  <si>
    <t>Итого</t>
  </si>
  <si>
    <t>Обозначения:</t>
  </si>
  <si>
    <t>Каникулы</t>
  </si>
  <si>
    <t>Теоретическое обучение</t>
  </si>
  <si>
    <t>Промежуточная аттестация</t>
  </si>
  <si>
    <t>х</t>
  </si>
  <si>
    <t>:  :</t>
  </si>
  <si>
    <t>o</t>
  </si>
  <si>
    <t>3. План учебного процесса</t>
  </si>
  <si>
    <t>Индекс</t>
  </si>
  <si>
    <t>Всего</t>
  </si>
  <si>
    <t>2 курс</t>
  </si>
  <si>
    <t>Наименование</t>
  </si>
  <si>
    <t>№ п/п</t>
  </si>
  <si>
    <t>Учебная нагрузка обучающихся (час.)</t>
  </si>
  <si>
    <t>максимальная</t>
  </si>
  <si>
    <t>Обязательная аудиторная</t>
  </si>
  <si>
    <t>всего занятий</t>
  </si>
  <si>
    <t>в т. ч.</t>
  </si>
  <si>
    <t>самостоятельная работа</t>
  </si>
  <si>
    <t>лабораторных работ и практических занятий</t>
  </si>
  <si>
    <t xml:space="preserve">курсовых работ (проектов) </t>
  </si>
  <si>
    <t>учебная</t>
  </si>
  <si>
    <t>производственная  (по профилю специальности)</t>
  </si>
  <si>
    <t>Учебная практика</t>
  </si>
  <si>
    <t>Производственная практика</t>
  </si>
  <si>
    <t>по профилю специальности</t>
  </si>
  <si>
    <t xml:space="preserve">преддипломная </t>
  </si>
  <si>
    <t xml:space="preserve">промежуточная аттестация </t>
  </si>
  <si>
    <t xml:space="preserve">по специальности  среднего профессионального образования </t>
  </si>
  <si>
    <t>Практика учебная</t>
  </si>
  <si>
    <t xml:space="preserve">Производственная практика              (по профилю специальности) </t>
  </si>
  <si>
    <t xml:space="preserve">Производственная практика (преддипломная) </t>
  </si>
  <si>
    <t>═</t>
  </si>
  <si>
    <t xml:space="preserve">2. Сводные данные по бюджету времени (в неделях)
</t>
  </si>
  <si>
    <t>∆</t>
  </si>
  <si>
    <t>Производственная практика (по профилю специальности)</t>
  </si>
  <si>
    <t>Производственная практика (преддипломная)</t>
  </si>
  <si>
    <t>дисциплин и МДК</t>
  </si>
  <si>
    <t>учебной практики</t>
  </si>
  <si>
    <t>производственной практики/ преддипломная практика</t>
  </si>
  <si>
    <t>К.00</t>
  </si>
  <si>
    <t xml:space="preserve">1.1. Выпускная квалификационная работа </t>
  </si>
  <si>
    <t>ГИА.01</t>
  </si>
  <si>
    <t>ГИА.02</t>
  </si>
  <si>
    <t>Практика (час.)</t>
  </si>
  <si>
    <t>Всего:</t>
  </si>
  <si>
    <t xml:space="preserve">экзамен </t>
  </si>
  <si>
    <t>зачет</t>
  </si>
  <si>
    <t>Формы промежуточной аттестации  (семестр)</t>
  </si>
  <si>
    <t>1.</t>
  </si>
  <si>
    <t>2.</t>
  </si>
  <si>
    <t>3.</t>
  </si>
  <si>
    <t>Кабинеты:</t>
  </si>
  <si>
    <t>Лаборатории:</t>
  </si>
  <si>
    <t>Спортивный комплекс:</t>
  </si>
  <si>
    <t>Залы:</t>
  </si>
  <si>
    <t xml:space="preserve">                                               </t>
  </si>
  <si>
    <t xml:space="preserve">* не входит в общее количество зачетов и экзаменов </t>
  </si>
  <si>
    <t>5. Перечень лабораторий, кабинетов, мастерских и др.</t>
  </si>
  <si>
    <t>Семестр</t>
  </si>
  <si>
    <t>Недель</t>
  </si>
  <si>
    <t>ПДП.00</t>
  </si>
  <si>
    <t>4. Учебная и производственная практика</t>
  </si>
  <si>
    <t>Иностранный язык</t>
  </si>
  <si>
    <t>История</t>
  </si>
  <si>
    <t>Физическая культура</t>
  </si>
  <si>
    <t>Математика</t>
  </si>
  <si>
    <t>ОГСЭ.00</t>
  </si>
  <si>
    <t>ОГСЭ.01</t>
  </si>
  <si>
    <t>Основы философии</t>
  </si>
  <si>
    <t>ОГСЭ.02</t>
  </si>
  <si>
    <t>ОГСЭ.03</t>
  </si>
  <si>
    <t>ОГСЭ.04</t>
  </si>
  <si>
    <t>ЕН.00</t>
  </si>
  <si>
    <t>ЕН.01</t>
  </si>
  <si>
    <t>ЕН.02</t>
  </si>
  <si>
    <t>П.00</t>
  </si>
  <si>
    <t>ОП.00</t>
  </si>
  <si>
    <t>Общепрофессиональные дисциплины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</si>
  <si>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</si>
  <si>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</si>
  <si>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</si>
  <si>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</si>
  <si>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</si>
  <si>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</si>
  <si>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</si>
  <si>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</si>
  <si>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</si>
  <si>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Информационные технологии в профессиональной деятельности</t>
  </si>
  <si>
    <t>Правовое обеспечение профессиональной деятельности</t>
  </si>
  <si>
    <t>Экономика организации</t>
  </si>
  <si>
    <t>Безопасность жизнедеятельности</t>
  </si>
  <si>
    <t>ПМ.00</t>
  </si>
  <si>
    <t>Профессиональные модули</t>
  </si>
  <si>
    <t>ПМ.01</t>
  </si>
  <si>
    <t>МДК.01.01</t>
  </si>
  <si>
    <t>ПП.01</t>
  </si>
  <si>
    <t>ПМ.02</t>
  </si>
  <si>
    <t>МДК.02.01</t>
  </si>
  <si>
    <t>ПП.02</t>
  </si>
  <si>
    <t>ПМ.03</t>
  </si>
  <si>
    <t>МДК.03.01</t>
  </si>
  <si>
    <t>ПП.03</t>
  </si>
  <si>
    <t>ПМ.04</t>
  </si>
  <si>
    <t>ГИА.00</t>
  </si>
  <si>
    <t>Распределение обязательной нагрузки по курсам и семестрам   (час. в семестр)</t>
  </si>
  <si>
    <t>::</t>
  </si>
  <si>
    <t>=</t>
  </si>
  <si>
    <t>Δ</t>
  </si>
  <si>
    <t>Иностранного языка</t>
  </si>
  <si>
    <t>Библиотека, читальный зал с выходом в сеть Интернет</t>
  </si>
  <si>
    <t>Актовый зал</t>
  </si>
  <si>
    <t>Пояснения к учебному плану</t>
  </si>
  <si>
    <t>3. Максимальный объем учебной нагрузки обучающихся составляет 54 академических часа в неделю, включая все виды аудиторной и внеаудиторной (самостоятельной) учебной работы по освоению основной профессиональной образовательной программы.</t>
  </si>
  <si>
    <t>4. Максимальный объем аудиторной учебной нагрузки составляет 36 академических часов в неделю.</t>
  </si>
  <si>
    <t>14. В период обучения с юношами проводятся учебные сборы в соответствии с п. 1 ст. 13 Федерального закона "О воинской обязанности и военной службе" от 28 марта 1998 г. № 53-ФЗ.</t>
  </si>
  <si>
    <t>Статистика</t>
  </si>
  <si>
    <t>Документационное обеспечение управления</t>
  </si>
  <si>
    <t>Статистики</t>
  </si>
  <si>
    <t>Правового обеспечения профессиональной деятельности</t>
  </si>
  <si>
    <t>МДК.02.02</t>
  </si>
  <si>
    <t>Открытый стадион широкого профиля с элементами полосы препятствий</t>
  </si>
  <si>
    <t>занятия на уроках</t>
  </si>
  <si>
    <t>4*</t>
  </si>
  <si>
    <t>Обучение по дисциплинам и междисциплинарным курсам</t>
  </si>
  <si>
    <t>Маркетинг</t>
  </si>
  <si>
    <t>ПДП</t>
  </si>
  <si>
    <t>4 нед</t>
  </si>
  <si>
    <t>6 нед</t>
  </si>
  <si>
    <t>1. Программа базовой подготовки</t>
  </si>
  <si>
    <t>4 нед.</t>
  </si>
  <si>
    <t>2 нед</t>
  </si>
  <si>
    <t xml:space="preserve">1. Календарный учебный график </t>
  </si>
  <si>
    <t xml:space="preserve">Информационных технологий в профессиональной деятельности </t>
  </si>
  <si>
    <t>Спортивный зал</t>
  </si>
  <si>
    <t>Документационного обеспечения управления</t>
  </si>
  <si>
    <t>2. Начало учебных занятий - 1 сентября, окончание - в соответствии с календарным учебным графиком.</t>
  </si>
  <si>
    <t>9. Контрольные работы и  зачеты   проводятся за счет часов, отведенных  на изучение дисциплин  или междисциплинарных курсов.</t>
  </si>
  <si>
    <t>Логистика</t>
  </si>
  <si>
    <t>Бухгалтерский учёт</t>
  </si>
  <si>
    <t>Организация  и управление торгово-сбытовой деятельностью</t>
  </si>
  <si>
    <t>МДК.01.02</t>
  </si>
  <si>
    <t>МДК.01.03</t>
  </si>
  <si>
    <t>Организация торговли</t>
  </si>
  <si>
    <t>Организация и проведение экономической и маркетинговой деятельности</t>
  </si>
  <si>
    <t>МДК.02.03</t>
  </si>
  <si>
    <t>Финансы, налоги и налогооблажение</t>
  </si>
  <si>
    <t>Управление ассортиментом, оценка качества, обеспечение сохраняемости товаров</t>
  </si>
  <si>
    <t>МДК.03.02</t>
  </si>
  <si>
    <t>Товароведение продовольственных и непродовольственных товаров</t>
  </si>
  <si>
    <t>Выполнение работ по одной или нескольким профессиям рабочих, должностям служащих</t>
  </si>
  <si>
    <t>УП.04</t>
  </si>
  <si>
    <t>ОГСЭ.05</t>
  </si>
  <si>
    <t>Русский язык и культура речи</t>
  </si>
  <si>
    <t>Этика и психология делового общения</t>
  </si>
  <si>
    <t>Менеджмент (по отраслям)</t>
  </si>
  <si>
    <t>Организация коммерческой деятельности</t>
  </si>
  <si>
    <t>Стандартизация, метрология и подтверждение соответсивия</t>
  </si>
  <si>
    <t>ОП.10</t>
  </si>
  <si>
    <t>Стандартизации, метрологии и подтверждения соответствия</t>
  </si>
  <si>
    <t>Финансов, налогов и налогообложения</t>
  </si>
  <si>
    <t>Технического оснащения торговых организаций и охраны труда</t>
  </si>
  <si>
    <t>10. Выполнение курсовых  проектов (работ) является видом учебной работы по профессиональным модулям ПМ.01 Организация и управление торгово-сбытовой деятельностью и ПМ.03 Управление ассортиментом, оценка качества и обеспечение сохранности товаров профессионального цикла, которые реализуются в пределах времени, отведенного на их изучение.</t>
  </si>
  <si>
    <t>Председатель П(Ц)К</t>
  </si>
  <si>
    <t>1 семестр 17 недель</t>
  </si>
  <si>
    <t>38.02.04 Коммерция (по отраслям)</t>
  </si>
  <si>
    <t>Э(к)*4</t>
  </si>
  <si>
    <t>Э(к)*6</t>
  </si>
  <si>
    <t>УП.00</t>
  </si>
  <si>
    <t>ПП.00</t>
  </si>
  <si>
    <t>СОГЛАСОВАНО</t>
  </si>
  <si>
    <t xml:space="preserve">Учебный план  </t>
  </si>
  <si>
    <t>Анализ финансово-хозяйственной деятельности</t>
  </si>
  <si>
    <t>Теоретические основы товароведения</t>
  </si>
  <si>
    <t>Консультации для обучающихся предусматриваются из расчета 4 часа на одного обучающегося на каждый год обучения</t>
  </si>
  <si>
    <t>ОП.11</t>
  </si>
  <si>
    <t>Бизнес-планирование</t>
  </si>
  <si>
    <t>ОУД. 01</t>
  </si>
  <si>
    <t>Русский язык</t>
  </si>
  <si>
    <t>Литература</t>
  </si>
  <si>
    <t>ОУД. 02</t>
  </si>
  <si>
    <t>ОУД. 03</t>
  </si>
  <si>
    <t>ОУД. 04</t>
  </si>
  <si>
    <t>ОУД. 05</t>
  </si>
  <si>
    <t>1,2*</t>
  </si>
  <si>
    <t>ОУД. 06</t>
  </si>
  <si>
    <t>ОУД. 07</t>
  </si>
  <si>
    <t xml:space="preserve">Информатика </t>
  </si>
  <si>
    <t>ОУД. 08</t>
  </si>
  <si>
    <t>Обществознание</t>
  </si>
  <si>
    <t>ОУД. 09</t>
  </si>
  <si>
    <t>Естествознание</t>
  </si>
  <si>
    <t>ОУД. 10</t>
  </si>
  <si>
    <t>География</t>
  </si>
  <si>
    <t>ОУД. 11</t>
  </si>
  <si>
    <t>2             семестр 
22    недель</t>
  </si>
  <si>
    <t>3 курс</t>
  </si>
  <si>
    <t>3 семестр 17 недель</t>
  </si>
  <si>
    <t>4            семестр 
 17    недель</t>
  </si>
  <si>
    <t>5
семестр  
16  недель</t>
  </si>
  <si>
    <t>6  семестр  9    недель</t>
  </si>
  <si>
    <t>6*</t>
  </si>
  <si>
    <t>Математики</t>
  </si>
  <si>
    <t>Маркетинга</t>
  </si>
  <si>
    <t>Междисциплинарных курсов</t>
  </si>
  <si>
    <t>Товароведения</t>
  </si>
  <si>
    <t>11.  Консультации предусмотрены из расчета 4 часа на одного обучающегося на каждый учебный год. Формы проведения консультаций  (групповые, индивидуальные, письменные, устные) определяются образовательных учреждением.</t>
  </si>
  <si>
    <t xml:space="preserve">Государственная итоговая аттестация </t>
  </si>
  <si>
    <t>Обязательная часть учебных циклов ППССЗ</t>
  </si>
  <si>
    <t>Общий гуманитарный и социально-экономический учебный цикл</t>
  </si>
  <si>
    <t>Математический и общий естественнонаучный учебный цикл</t>
  </si>
  <si>
    <t>Профессиональный учебный цикл</t>
  </si>
  <si>
    <t>Техническое оснащение торговых оргазаций и охрана труда</t>
  </si>
  <si>
    <t>Государственная итоговая аттестация</t>
  </si>
  <si>
    <t>7. Объем часов по дисциплине "Физическая культура" реализуется как за счет часов, указанных в учебном  плане, так и за счет различных форм внеаудиторных занятий в спортивных клубах, секциях.</t>
  </si>
  <si>
    <t>СОГЛАСОВАНО    РАБОТОДАТЕЛЕМ</t>
  </si>
  <si>
    <t>_______________________________________________________________                                    _________________________________                                          _____________________________________________________</t>
  </si>
  <si>
    <t>МП</t>
  </si>
  <si>
    <t>Общие учебные дисциплины</t>
  </si>
  <si>
    <t>Экономика</t>
  </si>
  <si>
    <t xml:space="preserve">Право </t>
  </si>
  <si>
    <t>ОУД. 12</t>
  </si>
  <si>
    <t>ОУД. 13</t>
  </si>
  <si>
    <t>Экология</t>
  </si>
  <si>
    <t xml:space="preserve">Основы  безопасности  жизнедеятельности </t>
  </si>
  <si>
    <t xml:space="preserve">Индивидуальный учебный проект </t>
  </si>
  <si>
    <t>ОУД. 14</t>
  </si>
  <si>
    <t>5. Общеобразовательный учебный цикл реализуется по социально-экономическому профилю. Определены дисциплины по выбору из обязательных предметных областей: "Информатика", "Обществознание", "Экономика", "Право", "Естествознание", "География", "Экология". Дисциплина "Индивидуальный учебный проект", включенная в общеобразовательный учебный цикл,  направлена на формирование общих компетенций и метапредметных результатов освоения основной образовательной программы. Тематика проектов разрабатывается предметно-цикловыми комиссиями общеобразовательных дисциплин с учетом профиля обучения и осваиваемой специальности.</t>
  </si>
  <si>
    <t xml:space="preserve">                        Должность                                                                                                                                                             (Подпись)                                                                                                                           (ФИО)</t>
  </si>
  <si>
    <t>Колледж инновационных технологий и сервиса "Галактика"</t>
  </si>
  <si>
    <t>Дисциплины по выбору из обязательных предметных областей</t>
  </si>
  <si>
    <t xml:space="preserve"> КИТиС "Галактика"</t>
  </si>
  <si>
    <t>_____________А.В. Рош</t>
  </si>
  <si>
    <t>УТВЕРЖДАЮ</t>
  </si>
  <si>
    <t xml:space="preserve">Профессиональное образовательное частное учреждение </t>
  </si>
  <si>
    <t>по программе базовой подготовки</t>
  </si>
  <si>
    <t>Квалификация  -  Менеджер по продажам</t>
  </si>
  <si>
    <t>Форма обучения - очная</t>
  </si>
  <si>
    <t>Нормативный срок обучения - 2 года 10 месяцев</t>
  </si>
  <si>
    <t>на базе основного общего образования</t>
  </si>
  <si>
    <t>-</t>
  </si>
  <si>
    <t>Н.А. Дударевич</t>
  </si>
  <si>
    <t xml:space="preserve">В.В. Иванов </t>
  </si>
  <si>
    <t>1 курс</t>
  </si>
  <si>
    <t>МДК 04.01</t>
  </si>
  <si>
    <t>Выполнение работ по профессии 12721 "Кассир торгового зала"</t>
  </si>
  <si>
    <t>3 нед</t>
  </si>
  <si>
    <t>144/144</t>
  </si>
  <si>
    <t>безопасности жизнедеятельности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</si>
  <si>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</si>
  <si>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</si>
  <si>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</si>
  <si>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</si>
  <si>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</si>
  <si>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</si>
  <si>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</si>
  <si>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</si>
  <si>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</si>
  <si>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</si>
  <si>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</si>
  <si>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</si>
  <si>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Социально-экономических дисциплин  </t>
  </si>
  <si>
    <t>Экономики организации</t>
  </si>
  <si>
    <t xml:space="preserve">Менеджмента   </t>
  </si>
  <si>
    <t>Бухгалтерского учета</t>
  </si>
  <si>
    <t>Организации коммерческой деятельности и логистики</t>
  </si>
  <si>
    <t>Место для стрельбы</t>
  </si>
  <si>
    <t>12. Учебная практика  и производственная практика (по профилю специальности) проводятся в рамках профессиональных модулей. Учебная практика в объеме 3 недель реализуется в рамках профессиональных модулей: ПМ.04 "Выполнение работ по одной или нескольким профессиям рабочих, должностям служащих" - 3 недели (4 семестр).  Производственная практика (по профилю специальности) в объеме 7 недель реализуется концентрировано по каждому из видов профессиональной деятельности, предусмотренных ФГОС по специальности: ПМ.01 "Организация и управление торгово-сбытовой деятельностью" - 3 недели (4 семестр), ПМ.02 "Организация и проведение экономической и маркетинговой деятельности" - 2 недели (6 семестр), ПМ.03 "Управление ассортиментом, оценка качества и обеспечение сохранности товаров" - 2 недели (6 семестр). Производственная практика (преддипломная) проводится в объеме 4 недель концентрированно (6 семестр).</t>
  </si>
  <si>
    <t>(6)</t>
  </si>
  <si>
    <r>
      <t xml:space="preserve">6. Объем времени </t>
    </r>
    <r>
      <rPr>
        <b/>
        <sz val="14"/>
        <rFont val="Times New Roman"/>
        <family val="1"/>
        <charset val="204"/>
      </rPr>
      <t>972</t>
    </r>
    <r>
      <rPr>
        <sz val="14"/>
        <rFont val="Times New Roman"/>
        <family val="1"/>
        <charset val="204"/>
      </rPr>
      <t xml:space="preserve"> часа, отведенный на вариативную часть использованыследующим образом: на увеличение объема часов  дисциплин цикла ОГСЭ выделено </t>
    </r>
    <r>
      <rPr>
        <b/>
        <sz val="14"/>
        <rFont val="Times New Roman"/>
        <family val="1"/>
        <charset val="204"/>
      </rPr>
      <t>82</t>
    </r>
    <r>
      <rPr>
        <sz val="14"/>
        <rFont val="Times New Roman"/>
        <family val="1"/>
        <charset val="204"/>
      </rPr>
      <t xml:space="preserve"> часа, в том числе на введение дисциплины "Русский язык и культура речи" - 76 час; </t>
    </r>
    <r>
      <rPr>
        <b/>
        <sz val="14"/>
        <rFont val="Times New Roman"/>
        <family val="1"/>
        <charset val="204"/>
      </rPr>
      <t xml:space="preserve"> 102</t>
    </r>
    <r>
      <rPr>
        <sz val="14"/>
        <rFont val="Times New Roman"/>
        <family val="1"/>
        <charset val="204"/>
      </rPr>
      <t xml:space="preserve"> часа добавлено на увеличение объема часов дисциплин: ЕН.01 Математика и  ЕН.02 Информационные технологии в профессиональной деятельности;  </t>
    </r>
    <r>
      <rPr>
        <b/>
        <sz val="14"/>
        <rFont val="Times New Roman"/>
        <family val="1"/>
        <charset val="204"/>
      </rPr>
      <t>190</t>
    </r>
    <r>
      <rPr>
        <sz val="14"/>
        <rFont val="Times New Roman"/>
        <family val="1"/>
        <charset val="204"/>
      </rPr>
      <t xml:space="preserve"> часов добавлено на увеличение объема часов  Общепрофессиональных дисциплин, из них на введение новых дисциплин: ОП.10 "Этика и психология делового общения"  - 72 часа,  ОП.11 "Бизес-планирование" - 58 часов; </t>
    </r>
    <r>
      <rPr>
        <b/>
        <sz val="14"/>
        <rFont val="Times New Roman"/>
        <family val="1"/>
        <charset val="204"/>
      </rPr>
      <t>598</t>
    </r>
    <r>
      <rPr>
        <sz val="14"/>
        <rFont val="Times New Roman"/>
        <family val="1"/>
        <charset val="204"/>
      </rPr>
      <t xml:space="preserve"> часов добавлено на увеличение объема часов профессиональных модулей.</t>
    </r>
  </si>
  <si>
    <t>О.00</t>
  </si>
  <si>
    <t>Общеобразовательный цикл</t>
  </si>
  <si>
    <t>Астрономия</t>
  </si>
  <si>
    <t>ОУД. 15</t>
  </si>
  <si>
    <t>ОУД. 16</t>
  </si>
  <si>
    <t>Генеральный директор</t>
  </si>
  <si>
    <t>29.IX - 5.X</t>
  </si>
  <si>
    <t>27.X - 2.XI</t>
  </si>
  <si>
    <t>29.XII - 4.I</t>
  </si>
  <si>
    <t>26.I - 1.II</t>
  </si>
  <si>
    <t>23.II - 1.III</t>
  </si>
  <si>
    <t>30.III - 5.IV</t>
  </si>
  <si>
    <t>27.IV - 3.V</t>
  </si>
  <si>
    <t>29.VI - 5.VII</t>
  </si>
  <si>
    <t>27.VII - 2.VIII</t>
  </si>
  <si>
    <t>курсовая работа</t>
  </si>
  <si>
    <t>2**</t>
  </si>
  <si>
    <t>(4)</t>
  </si>
  <si>
    <t>4**</t>
  </si>
  <si>
    <r>
      <t>4</t>
    </r>
    <r>
      <rPr>
        <sz val="11"/>
        <rFont val="Times New Roman"/>
        <family val="1"/>
        <charset val="204"/>
      </rPr>
      <t>***</t>
    </r>
  </si>
  <si>
    <t>0</t>
  </si>
  <si>
    <t>экзаменов - 13</t>
  </si>
  <si>
    <t>курсовых работ - 2</t>
  </si>
  <si>
    <t>3,4,5,6*</t>
  </si>
  <si>
    <t xml:space="preserve">1. Учебный план разработан в соответствии с Федеральным государственным образовательным стандартом  среднего профессионального образования по специальности 38.02.04 Коммерция (по отраслям), утвержденным приказом Министерства и науки Российской Федерации от 15 мая  2014 г. № 539, зарегистрированном в Министерстве юстиции России от 25 июня  2014 г. № 32855, приказом Министерства образования и науки Российской Федерации от 17.05.2012г. № 413 «Об утверждении федерального государственного образовательного стандарта среднего общего образования» (с изменениями в соответствии с приказом Минобрнауки России от 29.12.2014г. № 1645), Рекомендациями по организации получения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с учетом требований федеральных государственных образовательных стандартов и получаемой профессии или специальности среднего профессионального образования (письмо Минобрнауки России от17.03.2015г. № 06-259), Порядком организации и осуществления образовательной деятельности по образовательным программа среднего профессионального образования, утвержденным приказом Минобрнауки России от 14.06.2013 года № 464 (с изменениями в соответствии с приказом Минобрнауки России от 15.12.2014г. № 1580) , Положением о практике обучающихся, осваивающих основные профессиональные образовательные программы среднего профессионального образования, утвержденным приказом Министерства образования и науки Российской Федерации от 18.04.2013 г.  № 291, приказом Мнобразования и науки РФ от 29.10.2013 года № 1199 "Об утверждении перечней профессий и специальностей среднего профессионального образования", утвержденного приказом Министерства образования и науки РФ от 5 июня 2014 г. № 632, Приказом Министерства образования и науки РФ от 16 августа 2013 г. № 968 "Об утверждении Порядка проведения государственной итоговой аттестации по образовательным программам среднего профессионального образования" (с изменениями и дополнениями). 
</t>
  </si>
  <si>
    <t>8.  По завершении изучения дисциплин общеобразовательного цикла предусмотрены экзамены: во 2-ом семестре по дисциплинам "Русский язык" и "Математика" проводятся письменные экзамены, по дисциплинам "История", "Информатика" и "Обществознание"  - устный экзамен; "Индивидуальный проект" - защита проекта.  По завершении изучения дисциплин цикла математического и общего естественнонаучного предусмотрен экзамен по "Математеке"в 4 сееметсре и "Информационным технологиям в профессиональной деятельности" в 5 семестре;   По завершении изучения общепрофессиональных дисциплин и междисциплинарных курсов предусмотрены экзамены:  "Бухгалтерский учет" - 4 семестр; "Логистика" - 5 семестр; МДК.01.01 "Организация коммерческой деятельности" - 4 семестр;  МДК.02.01 "Финансы, налоги и налогообложение" - 6 семестр, МДК.02.02 "Анализ финансово-хозяйственной деятельности" - 6 семестр, МДК.03.02 "Товароведение продовольственных и непродовольственных товаров" - 6 семестр.  По освоении программ профессиональных модулей в последнем семестре изучения проводится экзамен (квалификационный), по итогам проверки которого выносится решение: "вид профессиональной деятельности освоен/не освоен" с оценкой.</t>
  </si>
  <si>
    <t>Подготовка  выпускной квалификационной работы                                                                                                                                                                                                                       с 18.05 по 14.06 (4 недели)</t>
  </si>
  <si>
    <t>Защита выпускной квалификационной работы                                                                                                                                                                                                             с 15.06 по 28.06 (2 недели)</t>
  </si>
  <si>
    <t>Наименование учебных циклов, дисциплин, профессиональных модулей, МДК, практик</t>
  </si>
  <si>
    <t>10(1к)</t>
  </si>
  <si>
    <t>1(1к)</t>
  </si>
  <si>
    <t>2(1к)</t>
  </si>
  <si>
    <t>9 (1к)</t>
  </si>
  <si>
    <t>5 (2 к)</t>
  </si>
  <si>
    <t>зачетов - 28 (3к)</t>
  </si>
  <si>
    <t>5(2к)</t>
  </si>
  <si>
    <t>14(2к)</t>
  </si>
  <si>
    <t>18(2к)</t>
  </si>
  <si>
    <t>28 (3к)</t>
  </si>
  <si>
    <t>5 (1к)</t>
  </si>
  <si>
    <t>"___"__________2019 г.</t>
  </si>
  <si>
    <t>Подготовка к государственной итоговой аттестации</t>
  </si>
  <si>
    <r>
      <t>13. В период прохождения учебной практики, предусмотренной в рамках ПМ.04 "Выполнение работ по одной или нескольким профессиям рабочих, должностям служащих", студенты осваивают профессию из Перечня профессий рабочих, должностей служащих, рекомендуемых к освоению в рамках основной профессиональной образовательной программы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СПО: 12721 "Кассир торгового зала".  </t>
    </r>
  </si>
  <si>
    <t>15. Государственная итоговая аттестация предусмотрена в виде выпускной квалификационной  работы.</t>
  </si>
  <si>
    <t xml:space="preserve">Директор колледжа </t>
  </si>
  <si>
    <t>Заведущий учебным отделом</t>
  </si>
  <si>
    <t>М.А. Щуплова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</si>
</sst>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6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7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8"/>
      <name val="Times New Roman"/>
      <family val="1"/>
      <charset val="204"/>
    </font>
    <font>
      <sz val="9"/>
      <name val="Arial"/>
      <family val="2"/>
      <charset val="204"/>
    </font>
    <font>
      <sz val="11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3" fillId="0" borderId="0"/>
  </cellStyleXfs>
  <cellXfs count="431"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left" vertical="top"/>
    </xf>
    <xf numFmtId="0" fontId="7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horizontal="left" vertical="top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right" vertical="top"/>
    </xf>
    <xf numFmtId="0" fontId="8" fillId="0" borderId="0" xfId="0" applyNumberFormat="1" applyFont="1" applyFill="1" applyBorder="1" applyAlignment="1" applyProtection="1">
      <alignment vertical="top" wrapText="1"/>
    </xf>
    <xf numFmtId="0" fontId="6" fillId="0" borderId="0" xfId="0" applyNumberFormat="1" applyFont="1" applyFill="1" applyBorder="1" applyAlignment="1" applyProtection="1">
      <alignment vertical="top" wrapText="1"/>
    </xf>
    <xf numFmtId="0" fontId="5" fillId="0" borderId="0" xfId="0" applyNumberFormat="1" applyFont="1" applyFill="1" applyBorder="1" applyAlignment="1" applyProtection="1">
      <alignment vertical="top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/>
    </xf>
    <xf numFmtId="0" fontId="6" fillId="0" borderId="10" xfId="0" applyNumberFormat="1" applyFont="1" applyFill="1" applyBorder="1" applyAlignment="1" applyProtection="1">
      <alignment vertical="top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15" fillId="0" borderId="14" xfId="0" applyNumberFormat="1" applyFont="1" applyFill="1" applyBorder="1" applyAlignment="1" applyProtection="1">
      <alignment horizontal="center" vertical="center" wrapText="1"/>
    </xf>
    <xf numFmtId="0" fontId="15" fillId="0" borderId="24" xfId="0" applyNumberFormat="1" applyFont="1" applyFill="1" applyBorder="1" applyAlignment="1" applyProtection="1">
      <alignment horizontal="center" vertical="center" wrapText="1"/>
    </xf>
    <xf numFmtId="0" fontId="6" fillId="0" borderId="25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vertical="top"/>
    </xf>
    <xf numFmtId="0" fontId="16" fillId="0" borderId="14" xfId="0" applyNumberFormat="1" applyFont="1" applyFill="1" applyBorder="1" applyAlignment="1" applyProtection="1">
      <alignment horizontal="center" vertical="center" wrapText="1"/>
    </xf>
    <xf numFmtId="0" fontId="16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16" fillId="0" borderId="44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right" vertical="center" wrapText="1"/>
    </xf>
    <xf numFmtId="0" fontId="15" fillId="0" borderId="0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vertical="top"/>
    </xf>
    <xf numFmtId="0" fontId="6" fillId="0" borderId="11" xfId="0" applyNumberFormat="1" applyFont="1" applyFill="1" applyBorder="1" applyAlignment="1" applyProtection="1">
      <alignment vertical="top"/>
    </xf>
    <xf numFmtId="0" fontId="6" fillId="0" borderId="11" xfId="0" applyNumberFormat="1" applyFont="1" applyFill="1" applyBorder="1" applyAlignment="1" applyProtection="1">
      <alignment vertical="top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/>
    </xf>
    <xf numFmtId="0" fontId="6" fillId="0" borderId="1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vertical="center" wrapText="1"/>
    </xf>
    <xf numFmtId="0" fontId="6" fillId="0" borderId="17" xfId="0" applyNumberFormat="1" applyFont="1" applyFill="1" applyBorder="1" applyAlignment="1" applyProtection="1">
      <alignment vertical="center" wrapText="1"/>
    </xf>
    <xf numFmtId="0" fontId="5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vertical="top"/>
    </xf>
    <xf numFmtId="0" fontId="10" fillId="0" borderId="0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vertical="top"/>
    </xf>
    <xf numFmtId="0" fontId="19" fillId="0" borderId="0" xfId="0" applyNumberFormat="1" applyFont="1" applyFill="1" applyBorder="1" applyAlignment="1" applyProtection="1">
      <alignment vertical="top"/>
    </xf>
    <xf numFmtId="0" fontId="10" fillId="0" borderId="15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23" fillId="0" borderId="0" xfId="0" applyNumberFormat="1" applyFont="1" applyFill="1" applyBorder="1" applyAlignment="1" applyProtection="1">
      <alignment vertical="top"/>
    </xf>
    <xf numFmtId="0" fontId="2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vertical="top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6" fillId="0" borderId="1" xfId="0" applyNumberFormat="1" applyFont="1" applyFill="1" applyBorder="1" applyAlignment="1" applyProtection="1">
      <alignment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>
      <alignment horizontal="left" vertical="top" wrapText="1"/>
    </xf>
    <xf numFmtId="0" fontId="6" fillId="0" borderId="26" xfId="0" applyNumberFormat="1" applyFont="1" applyFill="1" applyBorder="1" applyAlignment="1" applyProtection="1">
      <alignment horizontal="center" vertical="center"/>
    </xf>
    <xf numFmtId="0" fontId="8" fillId="0" borderId="20" xfId="0" applyNumberFormat="1" applyFont="1" applyFill="1" applyBorder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5" fillId="0" borderId="26" xfId="0" applyNumberFormat="1" applyFont="1" applyFill="1" applyBorder="1" applyAlignment="1" applyProtection="1">
      <alignment vertical="center" wrapText="1"/>
    </xf>
    <xf numFmtId="0" fontId="5" fillId="0" borderId="25" xfId="0" applyNumberFormat="1" applyFont="1" applyFill="1" applyBorder="1" applyAlignment="1" applyProtection="1">
      <alignment vertical="center" wrapText="1"/>
    </xf>
    <xf numFmtId="0" fontId="5" fillId="0" borderId="11" xfId="0" applyNumberFormat="1" applyFont="1" applyFill="1" applyBorder="1" applyAlignment="1" applyProtection="1">
      <alignment vertical="center" wrapText="1"/>
    </xf>
    <xf numFmtId="0" fontId="6" fillId="0" borderId="1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20" xfId="0" applyNumberFormat="1" applyFont="1" applyFill="1" applyBorder="1" applyAlignment="1" applyProtection="1">
      <alignment horizontal="center" vertical="center"/>
    </xf>
    <xf numFmtId="0" fontId="6" fillId="0" borderId="26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17" fillId="0" borderId="15" xfId="0" applyNumberFormat="1" applyFont="1" applyFill="1" applyBorder="1" applyAlignment="1" applyProtection="1">
      <alignment horizontal="left" vertical="center"/>
    </xf>
    <xf numFmtId="0" fontId="17" fillId="0" borderId="15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left" wrapText="1"/>
    </xf>
    <xf numFmtId="0" fontId="17" fillId="0" borderId="26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top" wrapText="1"/>
    </xf>
    <xf numFmtId="0" fontId="6" fillId="0" borderId="26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vertical="top" wrapText="1"/>
    </xf>
    <xf numFmtId="0" fontId="6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 wrapText="1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top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center" vertical="center" wrapText="1"/>
    </xf>
    <xf numFmtId="0" fontId="15" fillId="0" borderId="3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top"/>
    </xf>
    <xf numFmtId="1" fontId="5" fillId="0" borderId="3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24" fillId="0" borderId="0" xfId="0" applyNumberFormat="1" applyFont="1" applyFill="1" applyBorder="1" applyAlignment="1" applyProtection="1">
      <alignment vertical="top" wrapText="1"/>
    </xf>
    <xf numFmtId="0" fontId="24" fillId="0" borderId="0" xfId="1" applyNumberFormat="1" applyFont="1" applyFill="1" applyBorder="1" applyAlignment="1" applyProtection="1">
      <alignment wrapText="1"/>
    </xf>
    <xf numFmtId="0" fontId="24" fillId="0" borderId="0" xfId="1" applyNumberFormat="1" applyFont="1" applyFill="1" applyBorder="1" applyAlignment="1" applyProtection="1">
      <alignment vertical="top" wrapText="1"/>
    </xf>
    <xf numFmtId="0" fontId="10" fillId="0" borderId="6" xfId="0" applyNumberFormat="1" applyFont="1" applyFill="1" applyBorder="1" applyAlignment="1" applyProtection="1">
      <alignment horizontal="center" vertical="center" textRotation="90"/>
    </xf>
    <xf numFmtId="0" fontId="10" fillId="0" borderId="0" xfId="0" applyNumberFormat="1" applyFont="1" applyFill="1" applyBorder="1" applyAlignment="1" applyProtection="1">
      <alignment horizontal="center" vertical="center" textRotation="90"/>
    </xf>
    <xf numFmtId="0" fontId="10" fillId="0" borderId="8" xfId="0" applyNumberFormat="1" applyFont="1" applyFill="1" applyBorder="1" applyAlignment="1" applyProtection="1">
      <alignment horizontal="center" vertical="center" textRotation="90"/>
    </xf>
    <xf numFmtId="0" fontId="15" fillId="0" borderId="0" xfId="2" applyFont="1" applyBorder="1" applyAlignment="1">
      <alignment horizontal="left" wrapText="1"/>
    </xf>
    <xf numFmtId="0" fontId="15" fillId="0" borderId="22" xfId="0" applyNumberFormat="1" applyFont="1" applyFill="1" applyBorder="1" applyAlignment="1" applyProtection="1">
      <alignment horizontal="left" vertical="top"/>
    </xf>
    <xf numFmtId="0" fontId="16" fillId="0" borderId="22" xfId="0" applyNumberFormat="1" applyFont="1" applyFill="1" applyBorder="1" applyAlignment="1" applyProtection="1">
      <alignment horizontal="left" vertical="top"/>
    </xf>
    <xf numFmtId="0" fontId="16" fillId="0" borderId="22" xfId="0" applyNumberFormat="1" applyFont="1" applyFill="1" applyBorder="1" applyAlignment="1" applyProtection="1">
      <alignment horizontal="center" vertical="center"/>
    </xf>
    <xf numFmtId="1" fontId="16" fillId="0" borderId="22" xfId="0" applyNumberFormat="1" applyFont="1" applyFill="1" applyBorder="1" applyAlignment="1" applyProtection="1">
      <alignment horizontal="center" vertical="center"/>
    </xf>
    <xf numFmtId="0" fontId="15" fillId="0" borderId="18" xfId="0" applyNumberFormat="1" applyFont="1" applyFill="1" applyBorder="1" applyAlignment="1" applyProtection="1">
      <alignment horizontal="left" vertical="top"/>
    </xf>
    <xf numFmtId="0" fontId="15" fillId="0" borderId="18" xfId="0" applyNumberFormat="1" applyFont="1" applyFill="1" applyBorder="1" applyAlignment="1" applyProtection="1">
      <alignment horizontal="center" vertical="center"/>
    </xf>
    <xf numFmtId="0" fontId="28" fillId="0" borderId="1" xfId="0" applyNumberFormat="1" applyFont="1" applyFill="1" applyBorder="1" applyAlignment="1" applyProtection="1">
      <alignment horizontal="center" vertical="center"/>
    </xf>
    <xf numFmtId="0" fontId="16" fillId="0" borderId="18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left" vertical="top"/>
    </xf>
    <xf numFmtId="0" fontId="15" fillId="0" borderId="1" xfId="0" applyNumberFormat="1" applyFont="1" applyFill="1" applyBorder="1" applyAlignment="1" applyProtection="1">
      <alignment horizontal="center" vertical="center"/>
    </xf>
    <xf numFmtId="1" fontId="15" fillId="0" borderId="1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left" vertical="top"/>
    </xf>
    <xf numFmtId="0" fontId="15" fillId="0" borderId="3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center" vertical="center"/>
    </xf>
    <xf numFmtId="0" fontId="15" fillId="0" borderId="22" xfId="0" applyNumberFormat="1" applyFont="1" applyFill="1" applyBorder="1" applyAlignment="1" applyProtection="1">
      <alignment horizontal="center" vertical="center"/>
    </xf>
    <xf numFmtId="1" fontId="15" fillId="0" borderId="18" xfId="0" applyNumberFormat="1" applyFont="1" applyFill="1" applyBorder="1" applyAlignment="1" applyProtection="1">
      <alignment horizontal="center" vertical="center"/>
    </xf>
    <xf numFmtId="1" fontId="15" fillId="2" borderId="1" xfId="0" applyNumberFormat="1" applyFont="1" applyFill="1" applyBorder="1" applyAlignment="1" applyProtection="1">
      <alignment horizontal="center" wrapText="1"/>
    </xf>
    <xf numFmtId="0" fontId="15" fillId="2" borderId="1" xfId="0" applyNumberFormat="1" applyFont="1" applyFill="1" applyBorder="1" applyAlignment="1" applyProtection="1">
      <alignment horizontal="center" wrapText="1"/>
    </xf>
    <xf numFmtId="0" fontId="15" fillId="2" borderId="1" xfId="0" applyNumberFormat="1" applyFont="1" applyFill="1" applyBorder="1" applyAlignment="1" applyProtection="1">
      <alignment horizontal="left" wrapText="1"/>
    </xf>
    <xf numFmtId="0" fontId="15" fillId="0" borderId="1" xfId="0" applyNumberFormat="1" applyFont="1" applyFill="1" applyBorder="1" applyAlignment="1" applyProtection="1">
      <alignment horizontal="center" wrapText="1"/>
    </xf>
    <xf numFmtId="1" fontId="15" fillId="2" borderId="3" xfId="0" applyNumberFormat="1" applyFont="1" applyFill="1" applyBorder="1" applyAlignment="1" applyProtection="1">
      <alignment horizontal="center" wrapText="1"/>
    </xf>
    <xf numFmtId="0" fontId="15" fillId="2" borderId="3" xfId="0" applyNumberFormat="1" applyFont="1" applyFill="1" applyBorder="1" applyAlignment="1" applyProtection="1">
      <alignment horizontal="center" wrapText="1"/>
    </xf>
    <xf numFmtId="0" fontId="15" fillId="2" borderId="3" xfId="0" applyNumberFormat="1" applyFont="1" applyFill="1" applyBorder="1" applyAlignment="1" applyProtection="1">
      <alignment horizontal="left" wrapText="1"/>
    </xf>
    <xf numFmtId="0" fontId="15" fillId="0" borderId="3" xfId="0" applyNumberFormat="1" applyFont="1" applyFill="1" applyBorder="1" applyAlignment="1" applyProtection="1">
      <alignment horizontal="center" wrapText="1"/>
    </xf>
    <xf numFmtId="1" fontId="16" fillId="0" borderId="22" xfId="0" applyNumberFormat="1" applyFont="1" applyFill="1" applyBorder="1" applyAlignment="1" applyProtection="1">
      <alignment horizontal="center" vertical="top"/>
    </xf>
    <xf numFmtId="0" fontId="15" fillId="0" borderId="18" xfId="0" applyNumberFormat="1" applyFont="1" applyFill="1" applyBorder="1" applyAlignment="1" applyProtection="1">
      <alignment horizontal="center" vertical="top"/>
    </xf>
    <xf numFmtId="1" fontId="15" fillId="0" borderId="18" xfId="0" applyNumberFormat="1" applyFont="1" applyFill="1" applyBorder="1" applyAlignment="1" applyProtection="1">
      <alignment horizontal="center" vertical="top"/>
    </xf>
    <xf numFmtId="0" fontId="27" fillId="0" borderId="18" xfId="0" applyNumberFormat="1" applyFont="1" applyFill="1" applyBorder="1" applyAlignment="1" applyProtection="1">
      <alignment horizontal="center" vertical="top"/>
    </xf>
    <xf numFmtId="0" fontId="16" fillId="0" borderId="18" xfId="0" applyNumberFormat="1" applyFont="1" applyFill="1" applyBorder="1" applyAlignment="1" applyProtection="1">
      <alignment horizontal="center" vertical="top"/>
    </xf>
    <xf numFmtId="0" fontId="15" fillId="0" borderId="1" xfId="0" applyNumberFormat="1" applyFont="1" applyFill="1" applyBorder="1" applyAlignment="1" applyProtection="1">
      <alignment horizontal="center" vertical="top"/>
    </xf>
    <xf numFmtId="1" fontId="15" fillId="0" borderId="1" xfId="0" applyNumberFormat="1" applyFont="1" applyFill="1" applyBorder="1" applyAlignment="1" applyProtection="1">
      <alignment horizontal="center" vertical="top"/>
    </xf>
    <xf numFmtId="0" fontId="15" fillId="0" borderId="1" xfId="0" applyNumberFormat="1" applyFont="1" applyFill="1" applyBorder="1" applyAlignment="1" applyProtection="1">
      <alignment horizontal="center" vertical="top" wrapText="1"/>
    </xf>
    <xf numFmtId="0" fontId="15" fillId="0" borderId="3" xfId="0" applyNumberFormat="1" applyFont="1" applyFill="1" applyBorder="1" applyAlignment="1" applyProtection="1">
      <alignment horizontal="center" vertical="top"/>
    </xf>
    <xf numFmtId="0" fontId="15" fillId="0" borderId="3" xfId="0" applyNumberFormat="1" applyFont="1" applyFill="1" applyBorder="1" applyAlignment="1" applyProtection="1">
      <alignment horizontal="center" vertical="top" wrapText="1"/>
    </xf>
    <xf numFmtId="1" fontId="15" fillId="0" borderId="3" xfId="0" applyNumberFormat="1" applyFont="1" applyFill="1" applyBorder="1" applyAlignment="1" applyProtection="1">
      <alignment horizontal="center" vertical="top"/>
    </xf>
    <xf numFmtId="0" fontId="16" fillId="0" borderId="22" xfId="0" applyNumberFormat="1" applyFont="1" applyFill="1" applyBorder="1" applyAlignment="1" applyProtection="1">
      <alignment horizontal="left" vertical="top" wrapText="1"/>
    </xf>
    <xf numFmtId="0" fontId="16" fillId="0" borderId="3" xfId="0" applyNumberFormat="1" applyFont="1" applyFill="1" applyBorder="1" applyAlignment="1" applyProtection="1">
      <alignment horizontal="center" vertical="top"/>
    </xf>
    <xf numFmtId="0" fontId="29" fillId="0" borderId="22" xfId="0" applyNumberFormat="1" applyFont="1" applyFill="1" applyBorder="1" applyAlignment="1" applyProtection="1">
      <alignment horizontal="left" vertical="top"/>
    </xf>
    <xf numFmtId="0" fontId="29" fillId="0" borderId="22" xfId="0" applyNumberFormat="1" applyFont="1" applyFill="1" applyBorder="1" applyAlignment="1" applyProtection="1">
      <alignment horizontal="left" vertical="top" wrapText="1"/>
    </xf>
    <xf numFmtId="0" fontId="29" fillId="0" borderId="22" xfId="0" applyNumberFormat="1" applyFont="1" applyFill="1" applyBorder="1" applyAlignment="1" applyProtection="1">
      <alignment horizontal="center" vertical="center"/>
    </xf>
    <xf numFmtId="1" fontId="29" fillId="0" borderId="22" xfId="0" applyNumberFormat="1" applyFont="1" applyFill="1" applyBorder="1" applyAlignment="1" applyProtection="1">
      <alignment horizontal="center" vertical="center"/>
    </xf>
    <xf numFmtId="0" fontId="15" fillId="0" borderId="18" xfId="0" applyNumberFormat="1" applyFont="1" applyFill="1" applyBorder="1" applyAlignment="1" applyProtection="1">
      <alignment horizontal="left" vertical="top" wrapText="1"/>
    </xf>
    <xf numFmtId="0" fontId="15" fillId="0" borderId="18" xfId="0" applyNumberFormat="1" applyFont="1" applyFill="1" applyBorder="1" applyAlignment="1" applyProtection="1">
      <alignment horizontal="center" vertical="top" wrapText="1"/>
    </xf>
    <xf numFmtId="0" fontId="15" fillId="0" borderId="1" xfId="0" applyNumberFormat="1" applyFont="1" applyFill="1" applyBorder="1" applyAlignment="1" applyProtection="1">
      <alignment horizontal="left" vertical="top" wrapText="1"/>
    </xf>
    <xf numFmtId="0" fontId="16" fillId="0" borderId="1" xfId="0" applyNumberFormat="1" applyFont="1" applyFill="1" applyBorder="1" applyAlignment="1" applyProtection="1">
      <alignment horizontal="center" vertical="top"/>
    </xf>
    <xf numFmtId="0" fontId="30" fillId="0" borderId="1" xfId="0" applyNumberFormat="1" applyFont="1" applyFill="1" applyBorder="1" applyAlignment="1" applyProtection="1">
      <alignment horizontal="left" vertical="top"/>
    </xf>
    <xf numFmtId="0" fontId="30" fillId="0" borderId="3" xfId="0" applyNumberFormat="1" applyFont="1" applyFill="1" applyBorder="1" applyAlignment="1" applyProtection="1">
      <alignment horizontal="left" vertical="top"/>
    </xf>
    <xf numFmtId="0" fontId="16" fillId="0" borderId="22" xfId="0" applyNumberFormat="1" applyFont="1" applyFill="1" applyBorder="1" applyAlignment="1" applyProtection="1">
      <alignment horizontal="center" vertical="center" wrapText="1"/>
    </xf>
    <xf numFmtId="49" fontId="15" fillId="0" borderId="18" xfId="0" applyNumberFormat="1" applyFont="1" applyFill="1" applyBorder="1" applyAlignment="1" applyProtection="1">
      <alignment horizontal="center" vertical="top" wrapText="1"/>
    </xf>
    <xf numFmtId="0" fontId="15" fillId="0" borderId="3" xfId="0" applyNumberFormat="1" applyFont="1" applyFill="1" applyBorder="1" applyAlignment="1" applyProtection="1">
      <alignment horizontal="left" vertical="top" wrapText="1"/>
    </xf>
    <xf numFmtId="0" fontId="16" fillId="0" borderId="3" xfId="0" applyNumberFormat="1" applyFont="1" applyFill="1" applyBorder="1" applyAlignment="1" applyProtection="1">
      <alignment horizontal="center" vertical="top" wrapText="1"/>
    </xf>
    <xf numFmtId="1" fontId="16" fillId="0" borderId="3" xfId="0" applyNumberFormat="1" applyFont="1" applyFill="1" applyBorder="1" applyAlignment="1" applyProtection="1">
      <alignment horizontal="center" vertical="top"/>
    </xf>
    <xf numFmtId="0" fontId="29" fillId="0" borderId="9" xfId="0" applyNumberFormat="1" applyFont="1" applyFill="1" applyBorder="1" applyAlignment="1" applyProtection="1">
      <alignment horizontal="left" vertical="top"/>
    </xf>
    <xf numFmtId="0" fontId="29" fillId="0" borderId="9" xfId="0" applyNumberFormat="1" applyFont="1" applyFill="1" applyBorder="1" applyAlignment="1" applyProtection="1">
      <alignment horizontal="left" vertical="top" wrapText="1"/>
    </xf>
    <xf numFmtId="0" fontId="16" fillId="0" borderId="9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center" vertical="center" wrapText="1"/>
    </xf>
    <xf numFmtId="1" fontId="16" fillId="0" borderId="9" xfId="0" applyNumberFormat="1" applyFont="1" applyFill="1" applyBorder="1" applyAlignment="1" applyProtection="1">
      <alignment horizontal="center" vertical="center"/>
    </xf>
    <xf numFmtId="0" fontId="15" fillId="0" borderId="7" xfId="0" applyNumberFormat="1" applyFont="1" applyFill="1" applyBorder="1" applyAlignment="1" applyProtection="1">
      <alignment horizontal="center" vertical="center" wrapText="1"/>
    </xf>
    <xf numFmtId="0" fontId="15" fillId="0" borderId="18" xfId="0" applyNumberFormat="1" applyFont="1" applyFill="1" applyBorder="1" applyAlignment="1" applyProtection="1">
      <alignment horizontal="center" vertical="center" wrapText="1"/>
    </xf>
    <xf numFmtId="0" fontId="16" fillId="0" borderId="3" xfId="0" applyNumberFormat="1" applyFont="1" applyFill="1" applyBorder="1" applyAlignment="1" applyProtection="1">
      <alignment horizontal="center" vertical="center" wrapText="1"/>
    </xf>
    <xf numFmtId="1" fontId="16" fillId="0" borderId="3" xfId="0" applyNumberFormat="1" applyFont="1" applyFill="1" applyBorder="1" applyAlignment="1" applyProtection="1">
      <alignment horizontal="center" vertical="center"/>
    </xf>
    <xf numFmtId="0" fontId="16" fillId="0" borderId="18" xfId="0" applyNumberFormat="1" applyFont="1" applyFill="1" applyBorder="1" applyAlignment="1" applyProtection="1">
      <alignment vertical="top" wrapText="1"/>
    </xf>
    <xf numFmtId="0" fontId="16" fillId="0" borderId="1" xfId="0" applyNumberFormat="1" applyFont="1" applyFill="1" applyBorder="1" applyAlignment="1" applyProtection="1">
      <alignment vertical="top" wrapText="1"/>
    </xf>
    <xf numFmtId="0" fontId="16" fillId="0" borderId="22" xfId="0" applyNumberFormat="1" applyFont="1" applyFill="1" applyBorder="1" applyAlignment="1" applyProtection="1">
      <alignment horizontal="center" vertical="top"/>
    </xf>
    <xf numFmtId="0" fontId="15" fillId="0" borderId="22" xfId="0" applyNumberFormat="1" applyFont="1" applyFill="1" applyBorder="1" applyAlignment="1" applyProtection="1">
      <alignment horizontal="center" vertical="top"/>
    </xf>
    <xf numFmtId="0" fontId="16" fillId="0" borderId="22" xfId="0" applyNumberFormat="1" applyFont="1" applyFill="1" applyBorder="1" applyAlignment="1" applyProtection="1">
      <alignment horizontal="center" vertical="top" wrapText="1"/>
    </xf>
    <xf numFmtId="0" fontId="16" fillId="0" borderId="22" xfId="0" applyNumberFormat="1" applyFont="1" applyFill="1" applyBorder="1" applyAlignment="1" applyProtection="1">
      <alignment vertical="top" wrapText="1"/>
    </xf>
    <xf numFmtId="0" fontId="15" fillId="0" borderId="18" xfId="0" applyNumberFormat="1" applyFont="1" applyFill="1" applyBorder="1" applyAlignment="1" applyProtection="1">
      <alignment vertical="top" wrapText="1"/>
    </xf>
    <xf numFmtId="0" fontId="15" fillId="0" borderId="22" xfId="0" applyNumberFormat="1" applyFont="1" applyFill="1" applyBorder="1" applyAlignment="1" applyProtection="1">
      <alignment horizontal="center" vertical="center" wrapText="1"/>
    </xf>
    <xf numFmtId="0" fontId="16" fillId="0" borderId="18" xfId="0" applyNumberFormat="1" applyFont="1" applyFill="1" applyBorder="1" applyAlignment="1" applyProtection="1">
      <alignment horizontal="left" vertical="top"/>
    </xf>
    <xf numFmtId="0" fontId="16" fillId="0" borderId="18" xfId="0" applyNumberFormat="1" applyFont="1" applyFill="1" applyBorder="1" applyAlignment="1" applyProtection="1">
      <alignment horizontal="left" vertical="top" wrapText="1"/>
    </xf>
    <xf numFmtId="0" fontId="16" fillId="0" borderId="18" xfId="0" applyNumberFormat="1" applyFont="1" applyFill="1" applyBorder="1" applyAlignment="1" applyProtection="1">
      <alignment horizontal="center" vertical="center" wrapText="1"/>
    </xf>
    <xf numFmtId="0" fontId="25" fillId="0" borderId="13" xfId="0" applyNumberFormat="1" applyFont="1" applyFill="1" applyBorder="1" applyAlignment="1" applyProtection="1">
      <alignment horizontal="center" vertical="center" textRotation="90" wrapText="1"/>
    </xf>
    <xf numFmtId="0" fontId="5" fillId="0" borderId="1" xfId="0" applyNumberFormat="1" applyFont="1" applyFill="1" applyBorder="1" applyAlignment="1" applyProtection="1">
      <alignment horizontal="center" vertical="center" textRotation="90" wrapText="1"/>
    </xf>
    <xf numFmtId="0" fontId="10" fillId="0" borderId="47" xfId="0" applyNumberFormat="1" applyFont="1" applyFill="1" applyBorder="1" applyAlignment="1" applyProtection="1">
      <alignment horizontal="center" vertical="center" textRotation="90"/>
    </xf>
    <xf numFmtId="0" fontId="10" fillId="0" borderId="48" xfId="0" applyNumberFormat="1" applyFont="1" applyFill="1" applyBorder="1" applyAlignment="1" applyProtection="1">
      <alignment horizontal="center" vertical="center" textRotation="90"/>
    </xf>
    <xf numFmtId="0" fontId="7" fillId="0" borderId="18" xfId="0" applyNumberFormat="1" applyFont="1" applyFill="1" applyBorder="1" applyAlignment="1" applyProtection="1">
      <alignment horizontal="left" vertical="top"/>
    </xf>
    <xf numFmtId="0" fontId="7" fillId="0" borderId="18" xfId="0" applyNumberFormat="1" applyFont="1" applyFill="1" applyBorder="1" applyAlignment="1" applyProtection="1">
      <alignment vertical="top"/>
    </xf>
    <xf numFmtId="0" fontId="7" fillId="0" borderId="18" xfId="0" applyNumberFormat="1" applyFont="1" applyFill="1" applyBorder="1" applyAlignment="1" applyProtection="1">
      <alignment horizontal="center" vertical="center"/>
    </xf>
    <xf numFmtId="0" fontId="7" fillId="0" borderId="18" xfId="0" applyNumberFormat="1" applyFont="1" applyFill="1" applyBorder="1" applyAlignment="1" applyProtection="1">
      <alignment horizontal="center" vertical="center" wrapText="1"/>
    </xf>
    <xf numFmtId="0" fontId="7" fillId="0" borderId="16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left" vertical="top"/>
    </xf>
    <xf numFmtId="0" fontId="7" fillId="0" borderId="6" xfId="0" applyNumberFormat="1" applyFont="1" applyFill="1" applyBorder="1" applyAlignment="1" applyProtection="1">
      <alignment vertical="top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left" vertical="top"/>
    </xf>
    <xf numFmtId="0" fontId="7" fillId="0" borderId="3" xfId="0" applyNumberFormat="1" applyFont="1" applyFill="1" applyBorder="1" applyAlignment="1" applyProtection="1">
      <alignment vertical="top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17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0" fontId="8" fillId="0" borderId="21" xfId="0" applyNumberFormat="1" applyFont="1" applyFill="1" applyBorder="1" applyAlignment="1" applyProtection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22" xfId="0" applyNumberFormat="1" applyFont="1" applyFill="1" applyBorder="1" applyAlignment="1" applyProtection="1">
      <alignment horizontal="center" vertical="center"/>
    </xf>
    <xf numFmtId="0" fontId="8" fillId="0" borderId="45" xfId="0" applyNumberFormat="1" applyFont="1" applyFill="1" applyBorder="1" applyAlignment="1" applyProtection="1">
      <alignment horizontal="center" vertical="center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0" borderId="6" xfId="0" applyNumberFormat="1" applyFont="1" applyFill="1" applyBorder="1" applyAlignment="1" applyProtection="1">
      <alignment horizontal="center" vertical="center"/>
    </xf>
    <xf numFmtId="0" fontId="33" fillId="0" borderId="3" xfId="0" applyNumberFormat="1" applyFont="1" applyFill="1" applyBorder="1" applyAlignment="1" applyProtection="1">
      <alignment horizontal="center" vertical="center" wrapText="1"/>
    </xf>
    <xf numFmtId="0" fontId="30" fillId="0" borderId="2" xfId="0" applyNumberFormat="1" applyFont="1" applyFill="1" applyBorder="1" applyAlignment="1" applyProtection="1">
      <alignment horizontal="left" vertical="top"/>
    </xf>
    <xf numFmtId="0" fontId="30" fillId="0" borderId="2" xfId="0" applyNumberFormat="1" applyFont="1" applyFill="1" applyBorder="1" applyAlignment="1" applyProtection="1">
      <alignment horizontal="left" vertical="top" wrapText="1"/>
    </xf>
    <xf numFmtId="0" fontId="16" fillId="0" borderId="2" xfId="0" applyNumberFormat="1" applyFont="1" applyFill="1" applyBorder="1" applyAlignment="1" applyProtection="1">
      <alignment horizontal="center" vertical="top"/>
    </xf>
    <xf numFmtId="0" fontId="15" fillId="0" borderId="2" xfId="0" applyNumberFormat="1" applyFont="1" applyFill="1" applyBorder="1" applyAlignment="1" applyProtection="1">
      <alignment horizontal="center" vertical="top" wrapText="1"/>
    </xf>
    <xf numFmtId="0" fontId="15" fillId="0" borderId="2" xfId="0" applyNumberFormat="1" applyFont="1" applyFill="1" applyBorder="1" applyAlignment="1" applyProtection="1">
      <alignment horizontal="center" vertical="top"/>
    </xf>
    <xf numFmtId="0" fontId="16" fillId="0" borderId="2" xfId="0" applyNumberFormat="1" applyFont="1" applyFill="1" applyBorder="1" applyAlignment="1" applyProtection="1">
      <alignment horizontal="center" vertical="top" wrapText="1"/>
    </xf>
    <xf numFmtId="0" fontId="16" fillId="0" borderId="2" xfId="0" applyNumberFormat="1" applyFont="1" applyFill="1" applyBorder="1" applyAlignment="1" applyProtection="1">
      <alignment vertical="top" wrapText="1"/>
    </xf>
    <xf numFmtId="1" fontId="15" fillId="0" borderId="2" xfId="0" applyNumberFormat="1" applyFont="1" applyFill="1" applyBorder="1" applyAlignment="1" applyProtection="1">
      <alignment horizontal="center" vertical="top"/>
    </xf>
    <xf numFmtId="1" fontId="16" fillId="0" borderId="18" xfId="0" applyNumberFormat="1" applyFont="1" applyFill="1" applyBorder="1" applyAlignment="1" applyProtection="1">
      <alignment horizontal="center" vertical="top"/>
    </xf>
    <xf numFmtId="0" fontId="15" fillId="0" borderId="9" xfId="0" applyNumberFormat="1" applyFont="1" applyFill="1" applyBorder="1" applyAlignment="1" applyProtection="1">
      <alignment horizontal="left" wrapText="1"/>
    </xf>
    <xf numFmtId="0" fontId="16" fillId="0" borderId="22" xfId="0" applyNumberFormat="1" applyFont="1" applyFill="1" applyBorder="1" applyAlignment="1" applyProtection="1">
      <alignment horizontal="left" wrapText="1"/>
    </xf>
    <xf numFmtId="1" fontId="16" fillId="2" borderId="9" xfId="0" applyNumberFormat="1" applyFont="1" applyFill="1" applyBorder="1" applyAlignment="1" applyProtection="1">
      <alignment horizontal="center" wrapText="1"/>
    </xf>
    <xf numFmtId="0" fontId="24" fillId="0" borderId="20" xfId="0" applyNumberFormat="1" applyFont="1" applyFill="1" applyBorder="1" applyAlignment="1" applyProtection="1">
      <alignment horizontal="left" vertical="center" wrapText="1"/>
    </xf>
    <xf numFmtId="0" fontId="24" fillId="0" borderId="38" xfId="0" applyNumberFormat="1" applyFont="1" applyFill="1" applyBorder="1" applyAlignment="1" applyProtection="1">
      <alignment horizontal="left" vertical="center" wrapText="1"/>
    </xf>
    <xf numFmtId="0" fontId="24" fillId="0" borderId="39" xfId="0" applyNumberFormat="1" applyFont="1" applyFill="1" applyBorder="1" applyAlignment="1" applyProtection="1">
      <alignment horizontal="left" vertical="center" wrapText="1"/>
    </xf>
    <xf numFmtId="0" fontId="35" fillId="0" borderId="20" xfId="0" applyNumberFormat="1" applyFont="1" applyFill="1" applyBorder="1" applyAlignment="1" applyProtection="1">
      <alignment horizontal="left" vertical="center" wrapText="1"/>
    </xf>
    <xf numFmtId="0" fontId="35" fillId="0" borderId="38" xfId="0" applyNumberFormat="1" applyFont="1" applyFill="1" applyBorder="1" applyAlignment="1" applyProtection="1">
      <alignment horizontal="left" vertical="center" wrapText="1"/>
    </xf>
    <xf numFmtId="0" fontId="35" fillId="0" borderId="39" xfId="0" applyNumberFormat="1" applyFont="1" applyFill="1" applyBorder="1" applyAlignment="1" applyProtection="1">
      <alignment horizontal="left" vertical="center" wrapText="1"/>
    </xf>
    <xf numFmtId="49" fontId="15" fillId="0" borderId="1" xfId="0" applyNumberFormat="1" applyFont="1" applyFill="1" applyBorder="1" applyAlignment="1" applyProtection="1">
      <alignment horizontal="center" vertical="center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16" fillId="2" borderId="22" xfId="0" applyNumberFormat="1" applyFont="1" applyFill="1" applyBorder="1" applyAlignment="1" applyProtection="1">
      <alignment horizontal="left" vertical="top"/>
    </xf>
    <xf numFmtId="0" fontId="16" fillId="2" borderId="22" xfId="0" applyNumberFormat="1" applyFont="1" applyFill="1" applyBorder="1" applyAlignment="1" applyProtection="1">
      <alignment horizontal="left" vertical="top" wrapText="1"/>
    </xf>
    <xf numFmtId="1" fontId="15" fillId="2" borderId="18" xfId="0" applyNumberFormat="1" applyFont="1" applyFill="1" applyBorder="1" applyAlignment="1" applyProtection="1">
      <alignment horizontal="center" wrapText="1"/>
    </xf>
    <xf numFmtId="0" fontId="15" fillId="0" borderId="2" xfId="0" applyNumberFormat="1" applyFont="1" applyFill="1" applyBorder="1" applyAlignment="1" applyProtection="1">
      <alignment horizontal="center" vertical="center"/>
    </xf>
    <xf numFmtId="0" fontId="15" fillId="0" borderId="9" xfId="0" applyNumberFormat="1" applyFont="1" applyFill="1" applyBorder="1" applyAlignment="1" applyProtection="1">
      <alignment horizontal="left" vertical="top"/>
    </xf>
    <xf numFmtId="0" fontId="15" fillId="0" borderId="9" xfId="0" applyNumberFormat="1" applyFont="1" applyFill="1" applyBorder="1" applyAlignment="1" applyProtection="1">
      <alignment horizontal="center" vertical="center"/>
    </xf>
    <xf numFmtId="1" fontId="15" fillId="0" borderId="9" xfId="0" applyNumberFormat="1" applyFont="1" applyFill="1" applyBorder="1" applyAlignment="1" applyProtection="1">
      <alignment horizontal="center" vertical="center"/>
    </xf>
    <xf numFmtId="0" fontId="15" fillId="0" borderId="18" xfId="0" applyNumberFormat="1" applyFont="1" applyFill="1" applyBorder="1" applyAlignment="1" applyProtection="1">
      <alignment horizontal="center" vertical="center"/>
    </xf>
    <xf numFmtId="0" fontId="10" fillId="0" borderId="26" xfId="0" applyNumberFormat="1" applyFont="1" applyFill="1" applyBorder="1" applyAlignment="1" applyProtection="1">
      <alignment horizontal="center" vertical="center" textRotation="90"/>
    </xf>
    <xf numFmtId="0" fontId="10" fillId="0" borderId="7" xfId="0" applyNumberFormat="1" applyFont="1" applyFill="1" applyBorder="1" applyAlignment="1" applyProtection="1">
      <alignment horizontal="center" vertical="center" textRotation="90"/>
    </xf>
    <xf numFmtId="1" fontId="16" fillId="0" borderId="18" xfId="0" applyNumberFormat="1" applyFont="1" applyFill="1" applyBorder="1" applyAlignment="1" applyProtection="1">
      <alignment horizontal="center" vertical="center"/>
    </xf>
    <xf numFmtId="0" fontId="36" fillId="0" borderId="1" xfId="0" applyNumberFormat="1" applyFont="1" applyFill="1" applyBorder="1" applyAlignment="1" applyProtection="1">
      <alignment horizontal="center" vertical="center"/>
    </xf>
    <xf numFmtId="0" fontId="15" fillId="2" borderId="1" xfId="0" applyNumberFormat="1" applyFont="1" applyFill="1" applyBorder="1" applyAlignment="1" applyProtection="1">
      <alignment horizontal="center" vertical="center" wrapText="1"/>
    </xf>
    <xf numFmtId="0" fontId="15" fillId="0" borderId="18" xfId="0" applyNumberFormat="1" applyFont="1" applyFill="1" applyBorder="1" applyAlignment="1" applyProtection="1">
      <alignment horizontal="left"/>
    </xf>
    <xf numFmtId="0" fontId="15" fillId="0" borderId="18" xfId="0" applyNumberFormat="1" applyFont="1" applyFill="1" applyBorder="1" applyAlignment="1" applyProtection="1">
      <alignment horizontal="center"/>
    </xf>
    <xf numFmtId="1" fontId="15" fillId="0" borderId="18" xfId="0" applyNumberFormat="1" applyFont="1" applyFill="1" applyBorder="1" applyAlignment="1" applyProtection="1">
      <alignment horizontal="center"/>
    </xf>
    <xf numFmtId="1" fontId="15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>
      <alignment horizontal="left"/>
    </xf>
    <xf numFmtId="1" fontId="15" fillId="0" borderId="3" xfId="0" applyNumberFormat="1" applyFont="1" applyFill="1" applyBorder="1" applyAlignment="1" applyProtection="1">
      <alignment horizontal="center"/>
    </xf>
    <xf numFmtId="0" fontId="10" fillId="0" borderId="35" xfId="0" applyNumberFormat="1" applyFont="1" applyFill="1" applyBorder="1" applyAlignment="1" applyProtection="1">
      <alignment horizontal="center" vertical="center" textRotation="90"/>
    </xf>
    <xf numFmtId="0" fontId="10" fillId="0" borderId="9" xfId="0" applyNumberFormat="1" applyFont="1" applyFill="1" applyBorder="1" applyAlignment="1" applyProtection="1">
      <alignment horizontal="center" vertical="center" textRotation="90"/>
    </xf>
    <xf numFmtId="0" fontId="10" fillId="0" borderId="49" xfId="0" applyNumberFormat="1" applyFont="1" applyFill="1" applyBorder="1" applyAlignment="1" applyProtection="1">
      <alignment horizontal="center" vertical="center" textRotation="90"/>
    </xf>
    <xf numFmtId="0" fontId="15" fillId="0" borderId="18" xfId="0" applyNumberFormat="1" applyFont="1" applyFill="1" applyBorder="1" applyAlignment="1" applyProtection="1">
      <alignment horizontal="center" wrapText="1"/>
    </xf>
    <xf numFmtId="49" fontId="16" fillId="0" borderId="22" xfId="0" applyNumberFormat="1" applyFont="1" applyFill="1" applyBorder="1" applyAlignment="1" applyProtection="1">
      <alignment horizontal="center" vertical="center"/>
    </xf>
    <xf numFmtId="49" fontId="16" fillId="0" borderId="9" xfId="0" applyNumberFormat="1" applyFont="1" applyFill="1" applyBorder="1" applyAlignment="1" applyProtection="1">
      <alignment horizontal="center" vertical="center" wrapText="1"/>
    </xf>
    <xf numFmtId="49" fontId="16" fillId="0" borderId="22" xfId="0" applyNumberFormat="1" applyFont="1" applyFill="1" applyBorder="1" applyAlignment="1" applyProtection="1">
      <alignment horizontal="center" vertical="top" wrapText="1"/>
    </xf>
    <xf numFmtId="0" fontId="15" fillId="2" borderId="3" xfId="0" applyNumberFormat="1" applyFont="1" applyFill="1" applyBorder="1" applyAlignment="1" applyProtection="1">
      <alignment horizontal="center" vertical="center" wrapText="1"/>
    </xf>
    <xf numFmtId="1" fontId="15" fillId="0" borderId="3" xfId="0" applyNumberFormat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10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24" fillId="0" borderId="0" xfId="1" applyNumberFormat="1" applyFont="1" applyFill="1" applyBorder="1" applyAlignment="1" applyProtection="1">
      <alignment horizontal="center" vertical="center" wrapText="1"/>
    </xf>
    <xf numFmtId="0" fontId="24" fillId="0" borderId="0" xfId="1" applyNumberFormat="1" applyFont="1" applyFill="1" applyBorder="1" applyAlignment="1" applyProtection="1">
      <alignment horizontal="right" vertical="top" wrapText="1"/>
    </xf>
    <xf numFmtId="0" fontId="6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31" xfId="0" applyNumberFormat="1" applyFont="1" applyFill="1" applyBorder="1" applyAlignment="1" applyProtection="1">
      <alignment horizontal="center" vertical="center"/>
    </xf>
    <xf numFmtId="0" fontId="34" fillId="0" borderId="32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left" vertical="top" wrapText="1"/>
    </xf>
    <xf numFmtId="0" fontId="3" fillId="0" borderId="44" xfId="0" applyNumberFormat="1" applyFont="1" applyFill="1" applyBorder="1" applyAlignment="1" applyProtection="1">
      <alignment horizontal="center" vertical="center" textRotation="90"/>
    </xf>
    <xf numFmtId="0" fontId="3" fillId="0" borderId="4" xfId="0" applyNumberFormat="1" applyFont="1" applyFill="1" applyBorder="1" applyAlignment="1" applyProtection="1">
      <alignment horizontal="center" vertical="center" textRotation="90"/>
    </xf>
    <xf numFmtId="0" fontId="3" fillId="0" borderId="5" xfId="0" applyNumberFormat="1" applyFont="1" applyFill="1" applyBorder="1" applyAlignment="1" applyProtection="1">
      <alignment horizontal="center" vertical="center" textRotation="90"/>
    </xf>
    <xf numFmtId="0" fontId="5" fillId="0" borderId="33" xfId="0" applyNumberFormat="1" applyFont="1" applyFill="1" applyBorder="1" applyAlignment="1" applyProtection="1">
      <alignment horizontal="center" vertical="top" wrapText="1"/>
    </xf>
    <xf numFmtId="0" fontId="11" fillId="0" borderId="33" xfId="0" applyNumberFormat="1" applyFont="1" applyFill="1" applyBorder="1" applyAlignment="1" applyProtection="1">
      <alignment vertical="top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5" fillId="0" borderId="33" xfId="0" applyNumberFormat="1" applyFont="1" applyFill="1" applyBorder="1" applyAlignment="1" applyProtection="1">
      <alignment horizontal="center" vertical="center"/>
    </xf>
    <xf numFmtId="0" fontId="7" fillId="0" borderId="24" xfId="0" applyNumberFormat="1" applyFont="1" applyFill="1" applyBorder="1" applyAlignment="1" applyProtection="1">
      <alignment horizontal="center" vertical="center"/>
    </xf>
    <xf numFmtId="0" fontId="7" fillId="0" borderId="18" xfId="0" applyNumberFormat="1" applyFont="1" applyFill="1" applyBorder="1" applyAlignment="1" applyProtection="1">
      <alignment horizontal="center" vertical="center"/>
    </xf>
    <xf numFmtId="0" fontId="3" fillId="0" borderId="14" xfId="0" applyNumberFormat="1" applyFont="1" applyFill="1" applyBorder="1" applyAlignment="1" applyProtection="1">
      <alignment horizontal="center" vertical="center" textRotation="90"/>
    </xf>
    <xf numFmtId="0" fontId="3" fillId="0" borderId="16" xfId="0" applyNumberFormat="1" applyFont="1" applyFill="1" applyBorder="1" applyAlignment="1" applyProtection="1">
      <alignment horizontal="center" vertical="center" textRotation="90"/>
    </xf>
    <xf numFmtId="0" fontId="3" fillId="0" borderId="17" xfId="0" applyNumberFormat="1" applyFont="1" applyFill="1" applyBorder="1" applyAlignment="1" applyProtection="1">
      <alignment horizontal="center" vertical="center" textRotation="90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10" fillId="0" borderId="30" xfId="0" applyNumberFormat="1" applyFont="1" applyFill="1" applyBorder="1" applyAlignment="1" applyProtection="1">
      <alignment horizontal="center" vertical="center" textRotation="90"/>
    </xf>
    <xf numFmtId="0" fontId="10" fillId="0" borderId="7" xfId="0" applyNumberFormat="1" applyFont="1" applyFill="1" applyBorder="1" applyAlignment="1" applyProtection="1">
      <alignment horizontal="center" vertical="center" textRotation="90"/>
    </xf>
    <xf numFmtId="0" fontId="10" fillId="0" borderId="9" xfId="0" applyNumberFormat="1" applyFont="1" applyFill="1" applyBorder="1" applyAlignment="1" applyProtection="1">
      <alignment horizontal="center" vertical="center" textRotation="90"/>
    </xf>
    <xf numFmtId="0" fontId="10" fillId="0" borderId="27" xfId="0" applyNumberFormat="1" applyFont="1" applyFill="1" applyBorder="1" applyAlignment="1" applyProtection="1">
      <alignment horizontal="center" vertical="center"/>
    </xf>
    <xf numFmtId="0" fontId="10" fillId="0" borderId="28" xfId="0" applyNumberFormat="1" applyFont="1" applyFill="1" applyBorder="1" applyAlignment="1" applyProtection="1">
      <alignment horizontal="center" vertical="center"/>
    </xf>
    <xf numFmtId="0" fontId="10" fillId="0" borderId="36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/>
    </xf>
    <xf numFmtId="0" fontId="10" fillId="0" borderId="10" xfId="0" applyNumberFormat="1" applyFont="1" applyFill="1" applyBorder="1" applyAlignment="1" applyProtection="1">
      <alignment horizontal="center" vertical="center"/>
    </xf>
    <xf numFmtId="0" fontId="10" fillId="0" borderId="37" xfId="0" applyNumberFormat="1" applyFont="1" applyFill="1" applyBorder="1" applyAlignment="1" applyProtection="1">
      <alignment horizontal="center" vertical="center"/>
    </xf>
    <xf numFmtId="0" fontId="10" fillId="0" borderId="29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0" fontId="7" fillId="0" borderId="17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3" fillId="0" borderId="14" xfId="0" applyNumberFormat="1" applyFont="1" applyFill="1" applyBorder="1" applyAlignment="1" applyProtection="1">
      <alignment horizontal="center" vertical="distributed" textRotation="90"/>
    </xf>
    <xf numFmtId="0" fontId="3" fillId="0" borderId="2" xfId="0" applyNumberFormat="1" applyFont="1" applyFill="1" applyBorder="1" applyAlignment="1" applyProtection="1">
      <alignment horizontal="center" vertical="distributed" textRotation="90"/>
    </xf>
    <xf numFmtId="0" fontId="3" fillId="0" borderId="16" xfId="0" applyNumberFormat="1" applyFont="1" applyFill="1" applyBorder="1" applyAlignment="1" applyProtection="1">
      <alignment horizontal="center" vertical="distributed" textRotation="90"/>
    </xf>
    <xf numFmtId="0" fontId="3" fillId="0" borderId="1" xfId="0" applyNumberFormat="1" applyFont="1" applyFill="1" applyBorder="1" applyAlignment="1" applyProtection="1">
      <alignment horizontal="center" vertical="distributed" textRotation="90"/>
    </xf>
    <xf numFmtId="0" fontId="3" fillId="0" borderId="17" xfId="0" applyNumberFormat="1" applyFont="1" applyFill="1" applyBorder="1" applyAlignment="1" applyProtection="1">
      <alignment horizontal="center" vertical="distributed" textRotation="90"/>
    </xf>
    <xf numFmtId="0" fontId="3" fillId="0" borderId="3" xfId="0" applyNumberFormat="1" applyFont="1" applyFill="1" applyBorder="1" applyAlignment="1" applyProtection="1">
      <alignment horizontal="center" vertical="distributed" textRotation="90"/>
    </xf>
    <xf numFmtId="0" fontId="7" fillId="0" borderId="46" xfId="0" applyNumberFormat="1" applyFont="1" applyFill="1" applyBorder="1" applyAlignment="1" applyProtection="1">
      <alignment horizontal="center" vertical="center"/>
    </xf>
    <xf numFmtId="0" fontId="7" fillId="0" borderId="15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6" fillId="0" borderId="26" xfId="0" applyNumberFormat="1" applyFont="1" applyFill="1" applyBorder="1" applyAlignment="1" applyProtection="1">
      <alignment horizontal="center" vertical="center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6" fillId="0" borderId="25" xfId="0" applyNumberFormat="1" applyFont="1" applyFill="1" applyBorder="1" applyAlignment="1" applyProtection="1">
      <alignment horizontal="center" vertical="center"/>
    </xf>
    <xf numFmtId="0" fontId="3" fillId="0" borderId="27" xfId="0" applyNumberFormat="1" applyFont="1" applyFill="1" applyBorder="1" applyAlignment="1" applyProtection="1">
      <alignment horizontal="center" vertical="center" wrapText="1" shrinkToFit="1"/>
    </xf>
    <xf numFmtId="0" fontId="3" fillId="0" borderId="28" xfId="0" applyNumberFormat="1" applyFont="1" applyFill="1" applyBorder="1" applyAlignment="1" applyProtection="1">
      <alignment horizontal="center" vertical="center" wrapText="1" shrinkToFit="1"/>
    </xf>
    <xf numFmtId="0" fontId="3" fillId="0" borderId="13" xfId="0" applyNumberFormat="1" applyFont="1" applyFill="1" applyBorder="1" applyAlignment="1" applyProtection="1">
      <alignment horizontal="center" vertical="center" wrapText="1" shrinkToFit="1"/>
    </xf>
    <xf numFmtId="0" fontId="3" fillId="0" borderId="10" xfId="0" applyNumberFormat="1" applyFont="1" applyFill="1" applyBorder="1" applyAlignment="1" applyProtection="1">
      <alignment horizontal="center" vertical="center" wrapText="1" shrinkToFit="1"/>
    </xf>
    <xf numFmtId="0" fontId="3" fillId="0" borderId="2" xfId="0" applyNumberFormat="1" applyFont="1" applyFill="1" applyBorder="1" applyAlignment="1" applyProtection="1">
      <alignment horizontal="center" vertical="center" textRotation="90"/>
    </xf>
    <xf numFmtId="0" fontId="3" fillId="0" borderId="1" xfId="0" applyNumberFormat="1" applyFont="1" applyFill="1" applyBorder="1" applyAlignment="1" applyProtection="1">
      <alignment horizontal="center" vertical="center" textRotation="90"/>
    </xf>
    <xf numFmtId="0" fontId="3" fillId="0" borderId="3" xfId="0" applyNumberFormat="1" applyFont="1" applyFill="1" applyBorder="1" applyAlignment="1" applyProtection="1">
      <alignment horizontal="center" vertical="center" textRotation="90"/>
    </xf>
    <xf numFmtId="0" fontId="3" fillId="0" borderId="8" xfId="0" applyNumberFormat="1" applyFont="1" applyFill="1" applyBorder="1" applyAlignment="1" applyProtection="1">
      <alignment horizontal="center" vertical="center" textRotation="90" wrapText="1"/>
    </xf>
    <xf numFmtId="0" fontId="3" fillId="0" borderId="35" xfId="0" applyNumberFormat="1" applyFont="1" applyFill="1" applyBorder="1" applyAlignment="1" applyProtection="1">
      <alignment horizontal="center" vertical="center" textRotation="90" wrapText="1"/>
    </xf>
    <xf numFmtId="0" fontId="3" fillId="0" borderId="19" xfId="0" applyNumberFormat="1" applyFont="1" applyFill="1" applyBorder="1" applyAlignment="1" applyProtection="1">
      <alignment horizontal="center" vertical="center" textRotation="90"/>
    </xf>
    <xf numFmtId="0" fontId="3" fillId="0" borderId="20" xfId="0" applyNumberFormat="1" applyFont="1" applyFill="1" applyBorder="1" applyAlignment="1" applyProtection="1">
      <alignment horizontal="center" vertical="center" textRotation="90"/>
    </xf>
    <xf numFmtId="0" fontId="3" fillId="0" borderId="21" xfId="0" applyNumberFormat="1" applyFont="1" applyFill="1" applyBorder="1" applyAlignment="1" applyProtection="1">
      <alignment horizontal="center" vertical="center" textRotation="90"/>
    </xf>
    <xf numFmtId="0" fontId="3" fillId="0" borderId="30" xfId="0" applyNumberFormat="1" applyFont="1" applyFill="1" applyBorder="1" applyAlignment="1" applyProtection="1">
      <alignment horizontal="center" vertical="center" textRotation="90"/>
    </xf>
    <xf numFmtId="0" fontId="3" fillId="0" borderId="7" xfId="0" applyNumberFormat="1" applyFont="1" applyFill="1" applyBorder="1" applyAlignment="1" applyProtection="1">
      <alignment horizontal="center" vertical="center" textRotation="90"/>
    </xf>
    <xf numFmtId="0" fontId="3" fillId="0" borderId="9" xfId="0" applyNumberFormat="1" applyFont="1" applyFill="1" applyBorder="1" applyAlignment="1" applyProtection="1">
      <alignment horizontal="center" vertical="center" textRotation="90"/>
    </xf>
    <xf numFmtId="0" fontId="3" fillId="0" borderId="18" xfId="0" applyNumberFormat="1" applyFont="1" applyFill="1" applyBorder="1" applyAlignment="1" applyProtection="1">
      <alignment horizontal="center" vertical="center" textRotation="90" wrapText="1"/>
    </xf>
    <xf numFmtId="0" fontId="3" fillId="0" borderId="1" xfId="0" applyNumberFormat="1" applyFont="1" applyFill="1" applyBorder="1" applyAlignment="1" applyProtection="1">
      <alignment horizontal="center" vertical="center" textRotation="90" wrapText="1"/>
    </xf>
    <xf numFmtId="0" fontId="3" fillId="0" borderId="3" xfId="0" applyNumberFormat="1" applyFont="1" applyFill="1" applyBorder="1" applyAlignment="1" applyProtection="1">
      <alignment horizontal="center" vertical="center" textRotation="90" wrapText="1"/>
    </xf>
    <xf numFmtId="0" fontId="3" fillId="0" borderId="27" xfId="0" applyNumberFormat="1" applyFont="1" applyFill="1" applyBorder="1" applyAlignment="1" applyProtection="1">
      <alignment horizontal="center" vertical="center" textRotation="90" wrapText="1"/>
    </xf>
    <xf numFmtId="0" fontId="3" fillId="0" borderId="11" xfId="0" applyNumberFormat="1" applyFont="1" applyFill="1" applyBorder="1" applyAlignment="1" applyProtection="1">
      <alignment horizontal="center" vertical="center" textRotation="90" wrapText="1"/>
    </xf>
    <xf numFmtId="0" fontId="21" fillId="0" borderId="11" xfId="0" applyNumberFormat="1" applyFont="1" applyFill="1" applyBorder="1" applyAlignment="1" applyProtection="1">
      <alignment horizontal="center" vertical="center" textRotation="90"/>
    </xf>
    <xf numFmtId="0" fontId="21" fillId="0" borderId="34" xfId="0" applyNumberFormat="1" applyFont="1" applyFill="1" applyBorder="1" applyAlignment="1" applyProtection="1">
      <alignment horizontal="center" vertical="center" textRotation="90"/>
    </xf>
    <xf numFmtId="0" fontId="6" fillId="0" borderId="12" xfId="0" applyNumberFormat="1" applyFont="1" applyFill="1" applyBorder="1" applyAlignment="1" applyProtection="1">
      <alignment horizontal="center" vertical="center"/>
    </xf>
    <xf numFmtId="0" fontId="6" fillId="0" borderId="23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>
      <alignment vertical="top"/>
    </xf>
    <xf numFmtId="0" fontId="1" fillId="0" borderId="9" xfId="0" applyNumberFormat="1" applyFont="1" applyFill="1" applyBorder="1" applyAlignment="1" applyProtection="1">
      <alignment vertical="top"/>
    </xf>
    <xf numFmtId="0" fontId="5" fillId="0" borderId="6" xfId="0" applyNumberFormat="1" applyFont="1" applyFill="1" applyBorder="1" applyAlignment="1" applyProtection="1">
      <alignment horizontal="center" vertical="center" textRotation="90"/>
    </xf>
    <xf numFmtId="0" fontId="17" fillId="0" borderId="7" xfId="0" applyNumberFormat="1" applyFont="1" applyFill="1" applyBorder="1" applyAlignment="1" applyProtection="1">
      <alignment horizontal="center" vertical="center" textRotation="90"/>
    </xf>
    <xf numFmtId="0" fontId="17" fillId="0" borderId="18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17" fillId="0" borderId="38" xfId="0" applyNumberFormat="1" applyFont="1" applyFill="1" applyBorder="1" applyAlignment="1" applyProtection="1">
      <alignment horizontal="left" vertical="center" wrapText="1"/>
    </xf>
    <xf numFmtId="0" fontId="17" fillId="0" borderId="15" xfId="0" applyNumberFormat="1" applyFont="1" applyFill="1" applyBorder="1" applyAlignment="1" applyProtection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/>
    </xf>
    <xf numFmtId="0" fontId="17" fillId="0" borderId="38" xfId="0" applyNumberFormat="1" applyFont="1" applyFill="1" applyBorder="1" applyAlignment="1" applyProtection="1">
      <alignment horizontal="left" vertical="center"/>
    </xf>
    <xf numFmtId="0" fontId="17" fillId="0" borderId="15" xfId="0" applyNumberFormat="1" applyFont="1" applyFill="1" applyBorder="1" applyAlignment="1" applyProtection="1">
      <alignment horizontal="left" vertical="center"/>
    </xf>
    <xf numFmtId="0" fontId="6" fillId="0" borderId="12" xfId="0" applyNumberFormat="1" applyFont="1" applyFill="1" applyBorder="1" applyAlignment="1" applyProtection="1">
      <alignment horizontal="left" vertical="center"/>
    </xf>
    <xf numFmtId="0" fontId="17" fillId="0" borderId="23" xfId="0" applyNumberFormat="1" applyFont="1" applyFill="1" applyBorder="1" applyAlignment="1" applyProtection="1">
      <alignment horizontal="left" vertical="center"/>
    </xf>
    <xf numFmtId="0" fontId="17" fillId="0" borderId="26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top"/>
    </xf>
    <xf numFmtId="0" fontId="5" fillId="0" borderId="7" xfId="0" applyNumberFormat="1" applyFont="1" applyFill="1" applyBorder="1" applyAlignment="1" applyProtection="1">
      <alignment horizontal="center" vertical="center" textRotation="90"/>
    </xf>
    <xf numFmtId="0" fontId="5" fillId="0" borderId="18" xfId="0" applyNumberFormat="1" applyFont="1" applyFill="1" applyBorder="1" applyAlignment="1" applyProtection="1">
      <alignment horizontal="center" vertical="center" textRotation="90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18" xfId="0" applyNumberFormat="1" applyFont="1" applyFill="1" applyBorder="1" applyAlignment="1" applyProtection="1">
      <alignment horizontal="center" vertical="center" wrapText="1"/>
    </xf>
    <xf numFmtId="0" fontId="5" fillId="0" borderId="20" xfId="0" applyNumberFormat="1" applyFont="1" applyFill="1" applyBorder="1" applyAlignment="1" applyProtection="1">
      <alignment horizontal="center" vertical="center" wrapText="1"/>
    </xf>
    <xf numFmtId="0" fontId="5" fillId="0" borderId="38" xfId="0" applyNumberFormat="1" applyFont="1" applyFill="1" applyBorder="1" applyAlignment="1" applyProtection="1">
      <alignment horizontal="center" vertical="center" wrapText="1"/>
    </xf>
    <xf numFmtId="0" fontId="17" fillId="0" borderId="38" xfId="0" applyNumberFormat="1" applyFont="1" applyFill="1" applyBorder="1" applyAlignment="1" applyProtection="1">
      <alignment horizontal="center" vertical="center" wrapText="1"/>
    </xf>
    <xf numFmtId="0" fontId="17" fillId="0" borderId="15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17" fillId="0" borderId="1" xfId="0" applyNumberFormat="1" applyFont="1" applyFill="1" applyBorder="1" applyAlignment="1" applyProtection="1">
      <alignment horizontal="center" vertical="top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26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25" xfId="0" applyNumberFormat="1" applyFont="1" applyFill="1" applyBorder="1" applyAlignment="1" applyProtection="1">
      <alignment horizontal="center" vertical="center"/>
    </xf>
    <xf numFmtId="0" fontId="25" fillId="0" borderId="6" xfId="0" applyNumberFormat="1" applyFont="1" applyFill="1" applyBorder="1" applyAlignment="1" applyProtection="1">
      <alignment horizontal="center" vertical="center" textRotation="90" wrapText="1"/>
    </xf>
    <xf numFmtId="0" fontId="31" fillId="0" borderId="7" xfId="0" applyNumberFormat="1" applyFont="1" applyFill="1" applyBorder="1" applyAlignment="1" applyProtection="1">
      <alignment horizontal="center" vertical="center" textRotation="90" wrapText="1"/>
    </xf>
    <xf numFmtId="0" fontId="31" fillId="0" borderId="18" xfId="0" applyNumberFormat="1" applyFont="1" applyFill="1" applyBorder="1" applyAlignment="1" applyProtection="1">
      <alignment horizontal="center" vertical="center" textRotation="90" wrapText="1"/>
    </xf>
    <xf numFmtId="0" fontId="25" fillId="0" borderId="1" xfId="0" applyNumberFormat="1" applyFont="1" applyFill="1" applyBorder="1" applyAlignment="1" applyProtection="1">
      <alignment horizontal="center" vertical="center" textRotation="90" wrapText="1"/>
    </xf>
    <xf numFmtId="0" fontId="31" fillId="0" borderId="1" xfId="0" applyNumberFormat="1" applyFont="1" applyFill="1" applyBorder="1" applyAlignment="1" applyProtection="1">
      <alignment horizontal="center" vertical="center" textRotation="90" wrapText="1"/>
    </xf>
    <xf numFmtId="0" fontId="32" fillId="0" borderId="18" xfId="0" applyNumberFormat="1" applyFont="1" applyFill="1" applyBorder="1" applyAlignment="1" applyProtection="1">
      <alignment horizontal="center" vertical="center" textRotation="90" wrapText="1"/>
    </xf>
    <xf numFmtId="0" fontId="5" fillId="0" borderId="6" xfId="0" applyNumberFormat="1" applyFont="1" applyFill="1" applyBorder="1" applyAlignment="1" applyProtection="1">
      <alignment horizontal="center" vertical="center" textRotation="90" wrapText="1"/>
    </xf>
    <xf numFmtId="0" fontId="18" fillId="0" borderId="18" xfId="0" applyNumberFormat="1" applyFont="1" applyFill="1" applyBorder="1" applyAlignment="1" applyProtection="1">
      <alignment horizontal="center" vertical="center" textRotation="90" wrapText="1"/>
    </xf>
    <xf numFmtId="0" fontId="5" fillId="0" borderId="1" xfId="0" applyNumberFormat="1" applyFont="1" applyFill="1" applyBorder="1" applyAlignment="1" applyProtection="1">
      <alignment horizontal="center" wrapText="1"/>
    </xf>
    <xf numFmtId="0" fontId="5" fillId="0" borderId="23" xfId="0" applyNumberFormat="1" applyFont="1" applyFill="1" applyBorder="1" applyAlignment="1" applyProtection="1">
      <alignment horizontal="center" vertical="center" wrapText="1"/>
    </xf>
    <xf numFmtId="0" fontId="5" fillId="0" borderId="26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25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27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vertical="top" wrapText="1"/>
    </xf>
    <xf numFmtId="0" fontId="2" fillId="0" borderId="0" xfId="0" applyNumberFormat="1" applyFont="1" applyFill="1" applyBorder="1" applyAlignment="1" applyProtection="1">
      <alignment vertical="top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0" fontId="24" fillId="0" borderId="20" xfId="0" applyNumberFormat="1" applyFont="1" applyFill="1" applyBorder="1" applyAlignment="1" applyProtection="1">
      <alignment horizontal="left" vertical="center" wrapText="1"/>
    </xf>
    <xf numFmtId="0" fontId="24" fillId="0" borderId="38" xfId="0" applyNumberFormat="1" applyFont="1" applyFill="1" applyBorder="1" applyAlignment="1" applyProtection="1">
      <alignment horizontal="left" vertical="center" wrapText="1"/>
    </xf>
    <xf numFmtId="0" fontId="24" fillId="0" borderId="39" xfId="0" applyNumberFormat="1" applyFont="1" applyFill="1" applyBorder="1" applyAlignment="1" applyProtection="1">
      <alignment horizontal="left" vertical="center" wrapText="1"/>
    </xf>
    <xf numFmtId="0" fontId="24" fillId="0" borderId="20" xfId="0" applyNumberFormat="1" applyFont="1" applyFill="1" applyBorder="1" applyAlignment="1" applyProtection="1">
      <alignment vertical="top" wrapText="1"/>
    </xf>
    <xf numFmtId="0" fontId="24" fillId="0" borderId="38" xfId="0" applyNumberFormat="1" applyFont="1" applyFill="1" applyBorder="1" applyAlignment="1" applyProtection="1">
      <alignment vertical="top" wrapText="1"/>
    </xf>
    <xf numFmtId="0" fontId="24" fillId="0" borderId="15" xfId="0" applyNumberFormat="1" applyFont="1" applyFill="1" applyBorder="1" applyAlignment="1" applyProtection="1">
      <alignment vertical="top" wrapText="1"/>
    </xf>
    <xf numFmtId="0" fontId="16" fillId="0" borderId="19" xfId="0" applyNumberFormat="1" applyFont="1" applyFill="1" applyBorder="1" applyAlignment="1" applyProtection="1">
      <alignment horizontal="center" vertical="center" wrapText="1"/>
    </xf>
    <xf numFmtId="0" fontId="16" fillId="0" borderId="40" xfId="0" applyNumberFormat="1" applyFont="1" applyFill="1" applyBorder="1" applyAlignment="1" applyProtection="1">
      <alignment horizontal="center" vertical="center" wrapText="1"/>
    </xf>
    <xf numFmtId="0" fontId="16" fillId="0" borderId="41" xfId="0" applyNumberFormat="1" applyFont="1" applyFill="1" applyBorder="1" applyAlignment="1" applyProtection="1">
      <alignment horizontal="center" vertical="center" wrapText="1"/>
    </xf>
    <xf numFmtId="0" fontId="12" fillId="0" borderId="33" xfId="0" applyNumberFormat="1" applyFont="1" applyFill="1" applyBorder="1" applyAlignment="1" applyProtection="1">
      <alignment horizontal="center" vertical="center" wrapText="1"/>
    </xf>
    <xf numFmtId="0" fontId="16" fillId="0" borderId="20" xfId="0" applyNumberFormat="1" applyFont="1" applyFill="1" applyBorder="1" applyAlignment="1" applyProtection="1">
      <alignment horizontal="center" vertical="center" wrapText="1"/>
    </xf>
    <xf numFmtId="0" fontId="16" fillId="0" borderId="38" xfId="0" applyNumberFormat="1" applyFont="1" applyFill="1" applyBorder="1" applyAlignment="1" applyProtection="1">
      <alignment horizontal="center" vertical="center" wrapText="1"/>
    </xf>
    <xf numFmtId="0" fontId="16" fillId="0" borderId="39" xfId="0" applyNumberFormat="1" applyFont="1" applyFill="1" applyBorder="1" applyAlignment="1" applyProtection="1">
      <alignment horizontal="center" vertical="center" wrapText="1"/>
    </xf>
    <xf numFmtId="0" fontId="14" fillId="2" borderId="0" xfId="0" applyNumberFormat="1" applyFont="1" applyFill="1" applyBorder="1" applyAlignment="1" applyProtection="1">
      <alignment horizontal="justify" vertical="top" wrapText="1"/>
    </xf>
    <xf numFmtId="0" fontId="35" fillId="0" borderId="20" xfId="0" applyNumberFormat="1" applyFont="1" applyFill="1" applyBorder="1" applyAlignment="1" applyProtection="1">
      <alignment horizontal="left" vertical="center" wrapText="1"/>
    </xf>
    <xf numFmtId="0" fontId="35" fillId="0" borderId="38" xfId="0" applyNumberFormat="1" applyFont="1" applyFill="1" applyBorder="1" applyAlignment="1" applyProtection="1">
      <alignment horizontal="left" vertical="center" wrapText="1"/>
    </xf>
    <xf numFmtId="0" fontId="35" fillId="0" borderId="39" xfId="0" applyNumberFormat="1" applyFont="1" applyFill="1" applyBorder="1" applyAlignment="1" applyProtection="1">
      <alignment horizontal="left" vertical="center" wrapText="1"/>
    </xf>
    <xf numFmtId="0" fontId="25" fillId="0" borderId="20" xfId="0" applyNumberFormat="1" applyFont="1" applyFill="1" applyBorder="1" applyAlignment="1" applyProtection="1">
      <alignment horizontal="center" vertical="center" wrapText="1"/>
    </xf>
    <xf numFmtId="0" fontId="25" fillId="0" borderId="38" xfId="0" applyNumberFormat="1" applyFont="1" applyFill="1" applyBorder="1" applyAlignment="1" applyProtection="1">
      <alignment horizontal="center" vertical="center" wrapText="1"/>
    </xf>
    <xf numFmtId="0" fontId="25" fillId="0" borderId="39" xfId="0" applyNumberFormat="1" applyFont="1" applyFill="1" applyBorder="1" applyAlignment="1" applyProtection="1">
      <alignment horizontal="center" vertical="center" wrapText="1"/>
    </xf>
    <xf numFmtId="0" fontId="24" fillId="0" borderId="21" xfId="0" applyNumberFormat="1" applyFont="1" applyFill="1" applyBorder="1" applyAlignment="1" applyProtection="1">
      <alignment horizontal="left" vertical="center" wrapText="1"/>
    </xf>
    <xf numFmtId="0" fontId="24" fillId="0" borderId="42" xfId="0" applyNumberFormat="1" applyFont="1" applyFill="1" applyBorder="1" applyAlignment="1" applyProtection="1">
      <alignment horizontal="left" vertical="center" wrapText="1"/>
    </xf>
    <xf numFmtId="0" fontId="24" fillId="0" borderId="43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center" vertical="top" wrapText="1"/>
    </xf>
    <xf numFmtId="0" fontId="14" fillId="0" borderId="0" xfId="0" applyNumberFormat="1" applyFont="1" applyFill="1" applyBorder="1" applyAlignment="1" applyProtection="1">
      <alignment horizontal="justify" vertical="top" wrapText="1"/>
    </xf>
    <xf numFmtId="0" fontId="15" fillId="0" borderId="0" xfId="2" applyFont="1" applyBorder="1" applyAlignment="1">
      <alignment horizontal="left" wrapText="1"/>
    </xf>
    <xf numFmtId="49" fontId="16" fillId="0" borderId="22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1"/>
    <cellStyle name="Обычный_Уч.1" xfId="2"/>
  </cellStyles>
  <dxfs count="2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Литейная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8"/>
  <sheetViews>
    <sheetView zoomScale="130" zoomScaleNormal="130" workbookViewId="0">
      <selection activeCell="AZ21" sqref="AZ21"/>
    </sheetView>
  </sheetViews>
  <sheetFormatPr defaultRowHeight="12.75" x14ac:dyDescent="0.2"/>
  <cols>
    <col min="1" max="1" width="2" style="2" customWidth="1"/>
    <col min="2" max="2" width="0.85546875" style="2" customWidth="1"/>
    <col min="3" max="6" width="2" style="2" customWidth="1"/>
    <col min="7" max="7" width="1.7109375" style="2" customWidth="1"/>
    <col min="8" max="10" width="2" style="2" customWidth="1"/>
    <col min="11" max="11" width="2.5703125" style="2" customWidth="1"/>
    <col min="12" max="27" width="2" style="2" customWidth="1"/>
    <col min="28" max="28" width="2.140625" style="2" customWidth="1"/>
    <col min="29" max="30" width="2.28515625" style="2" customWidth="1"/>
    <col min="31" max="34" width="2" style="2" customWidth="1"/>
    <col min="35" max="35" width="2.5703125" style="2" customWidth="1"/>
    <col min="36" max="36" width="2.28515625" style="2" customWidth="1"/>
    <col min="37" max="37" width="2" style="2" customWidth="1"/>
    <col min="38" max="38" width="2.42578125" style="2" customWidth="1"/>
    <col min="39" max="39" width="2.140625" style="2" customWidth="1"/>
    <col min="40" max="40" width="2.28515625" style="2" customWidth="1"/>
    <col min="41" max="41" width="2.140625" style="2" customWidth="1"/>
    <col min="42" max="43" width="2" style="2" customWidth="1"/>
    <col min="44" max="45" width="2.5703125" style="2" customWidth="1"/>
    <col min="46" max="46" width="2.140625" style="2" customWidth="1"/>
    <col min="47" max="47" width="2.42578125" style="2" customWidth="1"/>
    <col min="48" max="48" width="2.140625" style="2" customWidth="1"/>
    <col min="49" max="49" width="2.42578125" style="2" customWidth="1"/>
    <col min="50" max="52" width="2.28515625" style="2" customWidth="1"/>
    <col min="53" max="53" width="2.5703125" style="2" customWidth="1"/>
    <col min="54" max="54" width="2.28515625" style="2" customWidth="1"/>
    <col min="55" max="55" width="2.5703125" style="2" customWidth="1"/>
    <col min="56" max="56" width="4" style="2" customWidth="1"/>
    <col min="57" max="57" width="2.5703125" style="2" customWidth="1"/>
    <col min="58" max="58" width="4" style="2" customWidth="1"/>
    <col min="59" max="59" width="2.85546875" style="2" customWidth="1"/>
    <col min="60" max="60" width="3" style="2" customWidth="1"/>
    <col min="61" max="61" width="2" style="2" customWidth="1"/>
    <col min="62" max="62" width="2.42578125" style="2" customWidth="1"/>
    <col min="63" max="63" width="3.42578125" style="2" customWidth="1"/>
    <col min="64" max="67" width="2" style="2" customWidth="1"/>
    <col min="68" max="16384" width="9.140625" style="2"/>
  </cols>
  <sheetData>
    <row r="1" spans="1:64" ht="19.5" customHeight="1" x14ac:dyDescent="0.2">
      <c r="B1" s="3"/>
      <c r="C1" s="50"/>
      <c r="D1" s="50"/>
      <c r="E1" s="50"/>
      <c r="F1" s="50"/>
      <c r="G1" s="50"/>
      <c r="H1" s="50"/>
      <c r="I1" s="50"/>
      <c r="N1" s="5"/>
      <c r="O1" s="5"/>
      <c r="P1" s="5"/>
      <c r="Q1" s="5"/>
      <c r="R1" s="5"/>
      <c r="S1" s="5"/>
      <c r="T1" s="5"/>
      <c r="U1" s="5"/>
      <c r="V1" s="270" t="s">
        <v>186</v>
      </c>
      <c r="W1" s="271"/>
      <c r="X1" s="271"/>
      <c r="Y1" s="271"/>
      <c r="Z1" s="271"/>
      <c r="AA1" s="271"/>
      <c r="AB1" s="271"/>
      <c r="AC1" s="271"/>
      <c r="AD1" s="271"/>
      <c r="AE1" s="271"/>
      <c r="AF1" s="271"/>
      <c r="AG1" s="271"/>
      <c r="AH1" s="271"/>
      <c r="AI1" s="271"/>
      <c r="AJ1" s="271"/>
      <c r="AK1" s="271"/>
      <c r="AL1" s="271"/>
      <c r="AM1" s="271"/>
      <c r="AN1" s="271"/>
      <c r="AO1" s="271"/>
      <c r="AP1" s="271"/>
      <c r="AQ1" s="271"/>
      <c r="AR1" s="271"/>
      <c r="AS1" s="271"/>
      <c r="AT1" s="271"/>
      <c r="AU1" s="271"/>
      <c r="AV1" s="271"/>
      <c r="AW1" s="271"/>
      <c r="AX1" s="271"/>
      <c r="AY1" s="271"/>
      <c r="AZ1" s="271"/>
      <c r="BA1" s="1"/>
      <c r="BB1" s="5"/>
      <c r="BC1" s="267"/>
      <c r="BD1" s="267"/>
      <c r="BE1" s="267"/>
      <c r="BF1" s="267"/>
      <c r="BG1" s="267"/>
      <c r="BH1" s="267"/>
      <c r="BI1" s="59"/>
      <c r="BJ1" s="59"/>
      <c r="BK1" s="59"/>
    </row>
    <row r="2" spans="1:64" s="50" customFormat="1" ht="13.5" customHeight="1" x14ac:dyDescent="0.2">
      <c r="B2" s="3"/>
      <c r="C2" s="2"/>
      <c r="D2" s="2"/>
      <c r="E2" s="2"/>
      <c r="F2" s="2"/>
      <c r="G2" s="2"/>
      <c r="H2" s="2"/>
      <c r="N2" s="93"/>
      <c r="O2" s="93"/>
      <c r="P2" s="93"/>
      <c r="Q2" s="93"/>
      <c r="R2" s="93"/>
      <c r="S2" s="93"/>
      <c r="T2" s="93"/>
      <c r="U2" s="93"/>
      <c r="V2" s="275" t="s">
        <v>249</v>
      </c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  <c r="AM2" s="275"/>
      <c r="AN2" s="275"/>
      <c r="AO2" s="275"/>
      <c r="AP2" s="275"/>
      <c r="AQ2" s="275"/>
      <c r="AR2" s="275"/>
      <c r="AS2" s="275"/>
      <c r="AT2" s="275"/>
      <c r="AU2" s="275"/>
      <c r="AV2" s="275"/>
      <c r="AW2" s="275"/>
      <c r="AX2" s="275"/>
      <c r="AY2" s="275"/>
      <c r="AZ2" s="275"/>
      <c r="BA2" s="93"/>
      <c r="BB2" s="277" t="s">
        <v>248</v>
      </c>
      <c r="BC2" s="277"/>
      <c r="BD2" s="277"/>
      <c r="BE2" s="277"/>
      <c r="BF2" s="277"/>
      <c r="BG2" s="277"/>
      <c r="BH2" s="277"/>
      <c r="BI2" s="277"/>
      <c r="BJ2" s="277"/>
      <c r="BK2" s="277"/>
    </row>
    <row r="3" spans="1:64" s="50" customFormat="1" ht="15" customHeight="1" x14ac:dyDescent="0.2">
      <c r="B3" s="3"/>
      <c r="N3" s="51"/>
      <c r="O3" s="51"/>
      <c r="P3" s="51"/>
      <c r="Q3" s="51"/>
      <c r="R3" s="51"/>
      <c r="S3" s="51"/>
      <c r="T3" s="51"/>
      <c r="U3" s="51"/>
      <c r="V3" s="268" t="s">
        <v>244</v>
      </c>
      <c r="W3" s="269"/>
      <c r="X3" s="269"/>
      <c r="Y3" s="269"/>
      <c r="Z3" s="269"/>
      <c r="AA3" s="269"/>
      <c r="AB3" s="269"/>
      <c r="AC3" s="269"/>
      <c r="AD3" s="269"/>
      <c r="AE3" s="269"/>
      <c r="AF3" s="269"/>
      <c r="AG3" s="269"/>
      <c r="AH3" s="269"/>
      <c r="AI3" s="269"/>
      <c r="AJ3" s="269"/>
      <c r="AK3" s="269"/>
      <c r="AL3" s="269"/>
      <c r="AM3" s="269"/>
      <c r="AN3" s="269"/>
      <c r="AO3" s="269"/>
      <c r="AP3" s="269"/>
      <c r="AQ3" s="269"/>
      <c r="AR3" s="269"/>
      <c r="AS3" s="269"/>
      <c r="AT3" s="269"/>
      <c r="AU3" s="269"/>
      <c r="AV3" s="269"/>
      <c r="AW3" s="269"/>
      <c r="AX3" s="269"/>
      <c r="AY3" s="269"/>
      <c r="AZ3" s="269"/>
      <c r="BA3" s="51"/>
      <c r="BB3" s="272" t="s">
        <v>290</v>
      </c>
      <c r="BC3" s="272"/>
      <c r="BD3" s="272"/>
      <c r="BE3" s="272"/>
      <c r="BF3" s="272"/>
      <c r="BG3" s="272"/>
      <c r="BH3" s="272"/>
      <c r="BI3" s="272"/>
      <c r="BJ3" s="272"/>
      <c r="BK3" s="272"/>
      <c r="BL3" s="104"/>
    </row>
    <row r="4" spans="1:64" ht="15.75" customHeight="1" x14ac:dyDescent="0.25">
      <c r="B4" s="3"/>
      <c r="C4" s="50"/>
      <c r="D4" s="50"/>
      <c r="E4" s="50"/>
      <c r="F4" s="50"/>
      <c r="G4" s="50"/>
      <c r="H4" s="50"/>
      <c r="I4" s="50"/>
      <c r="N4" s="5"/>
      <c r="O4" s="5"/>
      <c r="P4" s="5"/>
      <c r="Q4" s="5"/>
      <c r="R4" s="5"/>
      <c r="S4" s="5"/>
      <c r="T4" s="5"/>
      <c r="U4" s="5"/>
      <c r="V4" s="275" t="s">
        <v>43</v>
      </c>
      <c r="W4" s="275"/>
      <c r="X4" s="275"/>
      <c r="Y4" s="275"/>
      <c r="Z4" s="275"/>
      <c r="AA4" s="275"/>
      <c r="AB4" s="275"/>
      <c r="AC4" s="276"/>
      <c r="AD4" s="276"/>
      <c r="AE4" s="276"/>
      <c r="AF4" s="276"/>
      <c r="AG4" s="276"/>
      <c r="AH4" s="276"/>
      <c r="AI4" s="276"/>
      <c r="AJ4" s="276"/>
      <c r="AK4" s="276"/>
      <c r="AL4" s="276"/>
      <c r="AM4" s="276"/>
      <c r="AN4" s="276"/>
      <c r="AO4" s="276"/>
      <c r="AP4" s="276"/>
      <c r="AQ4" s="276"/>
      <c r="AR4" s="276"/>
      <c r="AS4" s="276"/>
      <c r="AT4" s="276"/>
      <c r="AU4" s="276"/>
      <c r="AV4" s="276"/>
      <c r="AW4" s="276"/>
      <c r="AX4" s="276"/>
      <c r="AY4" s="276"/>
      <c r="AZ4" s="276"/>
      <c r="BB4" s="273" t="s">
        <v>246</v>
      </c>
      <c r="BC4" s="273"/>
      <c r="BD4" s="273"/>
      <c r="BE4" s="273"/>
      <c r="BF4" s="273"/>
      <c r="BG4" s="273"/>
      <c r="BH4" s="273"/>
      <c r="BI4" s="273"/>
      <c r="BJ4" s="273"/>
      <c r="BK4" s="273"/>
      <c r="BL4" s="105"/>
    </row>
    <row r="5" spans="1:64" ht="16.5" customHeight="1" x14ac:dyDescent="0.2">
      <c r="B5" s="3"/>
      <c r="C5" s="50"/>
      <c r="D5" s="50"/>
      <c r="E5" s="50"/>
      <c r="F5" s="50"/>
      <c r="G5" s="50"/>
      <c r="H5" s="50"/>
      <c r="I5" s="50"/>
      <c r="J5" s="50"/>
      <c r="N5" s="5"/>
      <c r="O5" s="5"/>
      <c r="P5" s="266" t="s">
        <v>180</v>
      </c>
      <c r="Q5" s="266"/>
      <c r="R5" s="266"/>
      <c r="S5" s="266"/>
      <c r="T5" s="266"/>
      <c r="U5" s="266"/>
      <c r="V5" s="266"/>
      <c r="W5" s="266"/>
      <c r="X5" s="266"/>
      <c r="Y5" s="266"/>
      <c r="Z5" s="266"/>
      <c r="AA5" s="266"/>
      <c r="AB5" s="266"/>
      <c r="AC5" s="266"/>
      <c r="AD5" s="266"/>
      <c r="AE5" s="266"/>
      <c r="AF5" s="266"/>
      <c r="AG5" s="266"/>
      <c r="AH5" s="266"/>
      <c r="AI5" s="266"/>
      <c r="AJ5" s="266"/>
      <c r="AK5" s="266"/>
      <c r="AL5" s="266"/>
      <c r="AM5" s="266"/>
      <c r="AN5" s="266"/>
      <c r="AO5" s="266"/>
      <c r="AP5" s="266"/>
      <c r="AQ5" s="266"/>
      <c r="AR5" s="266"/>
      <c r="AS5" s="266"/>
      <c r="AT5" s="266"/>
      <c r="AU5" s="266"/>
      <c r="AV5" s="266"/>
      <c r="AW5" s="266"/>
      <c r="AX5" s="266"/>
      <c r="AY5" s="266"/>
      <c r="AZ5" s="266"/>
      <c r="BA5" s="266"/>
      <c r="BB5" s="274" t="s">
        <v>247</v>
      </c>
      <c r="BC5" s="274"/>
      <c r="BD5" s="274"/>
      <c r="BE5" s="274"/>
      <c r="BF5" s="274"/>
      <c r="BG5" s="274"/>
      <c r="BH5" s="274"/>
      <c r="BI5" s="274"/>
      <c r="BJ5" s="274"/>
      <c r="BK5" s="274"/>
      <c r="BL5" s="106"/>
    </row>
    <row r="6" spans="1:64" s="50" customFormat="1" ht="14.25" customHeight="1" x14ac:dyDescent="0.2">
      <c r="B6" s="3"/>
      <c r="N6" s="5"/>
      <c r="O6" s="5"/>
      <c r="P6" s="60"/>
      <c r="Q6" s="60"/>
      <c r="R6" s="60"/>
      <c r="S6" s="60"/>
      <c r="T6" s="60"/>
      <c r="U6" s="60"/>
      <c r="V6" s="294"/>
      <c r="W6" s="294"/>
      <c r="X6" s="294"/>
      <c r="Y6" s="294"/>
      <c r="Z6" s="294"/>
      <c r="AA6" s="294"/>
      <c r="AB6" s="294"/>
      <c r="AC6" s="294"/>
      <c r="AD6" s="294"/>
      <c r="AE6" s="294"/>
      <c r="AF6" s="294"/>
      <c r="AG6" s="294"/>
      <c r="AH6" s="294"/>
      <c r="AI6" s="294"/>
      <c r="AJ6" s="294"/>
      <c r="AK6" s="294"/>
      <c r="AL6" s="294"/>
      <c r="AM6" s="294"/>
      <c r="AN6" s="294"/>
      <c r="AO6" s="294"/>
      <c r="AP6" s="294"/>
      <c r="AQ6" s="294"/>
      <c r="AR6" s="294"/>
      <c r="AS6" s="294"/>
      <c r="AT6" s="294"/>
      <c r="AU6" s="294"/>
      <c r="AV6" s="294"/>
      <c r="AW6" s="294"/>
      <c r="AX6" s="294"/>
      <c r="AY6" s="294"/>
      <c r="AZ6" s="294"/>
      <c r="BA6" s="64"/>
      <c r="BB6" s="280" t="s">
        <v>325</v>
      </c>
      <c r="BC6" s="280"/>
      <c r="BD6" s="280"/>
      <c r="BE6" s="280"/>
      <c r="BF6" s="280"/>
      <c r="BG6" s="280"/>
      <c r="BH6" s="280"/>
      <c r="BI6" s="280"/>
      <c r="BJ6" s="280"/>
      <c r="BK6" s="280"/>
      <c r="BL6" s="104"/>
    </row>
    <row r="7" spans="1:64" ht="12.75" customHeight="1" x14ac:dyDescent="0.2">
      <c r="B7" s="3"/>
      <c r="M7" s="50"/>
      <c r="N7" s="50"/>
      <c r="O7" s="50"/>
      <c r="P7" s="50"/>
      <c r="Q7" s="6"/>
      <c r="R7" s="6"/>
      <c r="S7" s="6"/>
      <c r="T7" s="6"/>
      <c r="U7" s="6"/>
      <c r="V7" s="286" t="s">
        <v>250</v>
      </c>
      <c r="W7" s="286"/>
      <c r="X7" s="286"/>
      <c r="Y7" s="286"/>
      <c r="Z7" s="286"/>
      <c r="AA7" s="286"/>
      <c r="AB7" s="286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  <c r="AO7" s="287"/>
      <c r="AP7" s="287"/>
      <c r="AQ7" s="287"/>
      <c r="AR7" s="287"/>
      <c r="AS7" s="287"/>
      <c r="AT7" s="287"/>
      <c r="AU7" s="287"/>
      <c r="AV7" s="287"/>
      <c r="AW7" s="287"/>
      <c r="AX7" s="287"/>
      <c r="AY7" s="287"/>
      <c r="AZ7" s="287"/>
      <c r="BA7" s="6"/>
      <c r="BD7" s="59"/>
      <c r="BE7" s="59"/>
      <c r="BF7" s="59"/>
      <c r="BG7" s="59"/>
      <c r="BH7" s="59"/>
      <c r="BI7" s="59"/>
      <c r="BJ7" s="59"/>
      <c r="BK7" s="59"/>
    </row>
    <row r="8" spans="1:64" ht="12.75" customHeight="1" x14ac:dyDescent="0.2">
      <c r="B8" s="3"/>
      <c r="C8" s="50"/>
      <c r="D8" s="50"/>
      <c r="E8" s="50"/>
      <c r="F8" s="50"/>
      <c r="G8" s="50"/>
      <c r="H8" s="50"/>
      <c r="I8" s="50"/>
      <c r="J8" s="50"/>
      <c r="V8" s="275" t="s">
        <v>251</v>
      </c>
      <c r="W8" s="275"/>
      <c r="X8" s="275"/>
      <c r="Y8" s="275"/>
      <c r="Z8" s="275"/>
      <c r="AA8" s="275"/>
      <c r="AB8" s="275"/>
      <c r="AC8" s="275"/>
      <c r="AD8" s="275"/>
      <c r="AE8" s="275"/>
      <c r="AF8" s="275"/>
      <c r="AG8" s="275"/>
      <c r="AH8" s="275"/>
      <c r="AI8" s="276"/>
      <c r="AJ8" s="276"/>
      <c r="AK8" s="276"/>
      <c r="AL8" s="276"/>
      <c r="AM8" s="276"/>
      <c r="AN8" s="276"/>
      <c r="AO8" s="276"/>
      <c r="AP8" s="276"/>
      <c r="AQ8" s="276"/>
      <c r="AR8" s="276"/>
      <c r="AS8" s="276"/>
      <c r="AT8" s="276"/>
      <c r="AU8" s="276"/>
      <c r="AV8" s="276"/>
      <c r="AW8" s="276"/>
      <c r="AX8" s="276"/>
      <c r="AY8" s="276"/>
      <c r="AZ8" s="276"/>
      <c r="BD8" s="59"/>
      <c r="BE8" s="59"/>
      <c r="BF8" s="59"/>
      <c r="BG8" s="59"/>
      <c r="BH8" s="59"/>
      <c r="BI8" s="59"/>
      <c r="BJ8" s="59"/>
      <c r="BK8" s="59"/>
    </row>
    <row r="9" spans="1:64" ht="12.75" customHeight="1" x14ac:dyDescent="0.2">
      <c r="B9" s="3"/>
      <c r="V9" s="275" t="s">
        <v>252</v>
      </c>
      <c r="W9" s="276"/>
      <c r="X9" s="276"/>
      <c r="Y9" s="276"/>
      <c r="Z9" s="276"/>
      <c r="AA9" s="276"/>
      <c r="AB9" s="276"/>
      <c r="AC9" s="276"/>
      <c r="AD9" s="276"/>
      <c r="AE9" s="276"/>
      <c r="AF9" s="276"/>
      <c r="AG9" s="276"/>
      <c r="AH9" s="276"/>
      <c r="AI9" s="276"/>
      <c r="AJ9" s="276"/>
      <c r="AK9" s="276"/>
      <c r="AL9" s="276"/>
      <c r="AM9" s="276"/>
      <c r="AN9" s="276"/>
      <c r="AO9" s="276"/>
      <c r="AP9" s="276"/>
      <c r="AQ9" s="276"/>
      <c r="AR9" s="276"/>
      <c r="AS9" s="276"/>
      <c r="AT9" s="276"/>
      <c r="AU9" s="276"/>
      <c r="AV9" s="276"/>
      <c r="AW9" s="276"/>
      <c r="AX9" s="276"/>
      <c r="AY9" s="276"/>
      <c r="AZ9" s="276"/>
    </row>
    <row r="10" spans="1:64" ht="12.75" customHeight="1" x14ac:dyDescent="0.2">
      <c r="B10" s="3"/>
      <c r="V10" s="275" t="s">
        <v>253</v>
      </c>
      <c r="W10" s="276"/>
      <c r="X10" s="276"/>
      <c r="Y10" s="276"/>
      <c r="Z10" s="276"/>
      <c r="AA10" s="276"/>
      <c r="AB10" s="276"/>
      <c r="AC10" s="276"/>
      <c r="AD10" s="276"/>
      <c r="AE10" s="276"/>
      <c r="AF10" s="276"/>
      <c r="AG10" s="276"/>
      <c r="AH10" s="276"/>
      <c r="AI10" s="276"/>
      <c r="AJ10" s="276"/>
      <c r="AK10" s="276"/>
      <c r="AL10" s="276"/>
      <c r="AM10" s="276"/>
      <c r="AN10" s="276"/>
      <c r="AO10" s="276"/>
      <c r="AP10" s="276"/>
      <c r="AQ10" s="276"/>
      <c r="AR10" s="276"/>
      <c r="AS10" s="276"/>
      <c r="AT10" s="276"/>
      <c r="AU10" s="276"/>
      <c r="AV10" s="276"/>
      <c r="AW10" s="276"/>
      <c r="AX10" s="276"/>
      <c r="AY10" s="276"/>
      <c r="AZ10" s="276"/>
    </row>
    <row r="11" spans="1:64" ht="18" customHeight="1" x14ac:dyDescent="0.2">
      <c r="B11" s="3"/>
      <c r="V11" s="275" t="s">
        <v>254</v>
      </c>
      <c r="W11" s="276"/>
      <c r="X11" s="276"/>
      <c r="Y11" s="276"/>
      <c r="Z11" s="276"/>
      <c r="AA11" s="276"/>
      <c r="AB11" s="276"/>
      <c r="AC11" s="276"/>
      <c r="AD11" s="276"/>
      <c r="AE11" s="276"/>
      <c r="AF11" s="276"/>
      <c r="AG11" s="276"/>
      <c r="AH11" s="276"/>
      <c r="AI11" s="276"/>
      <c r="AJ11" s="276"/>
      <c r="AK11" s="276"/>
      <c r="AL11" s="276"/>
      <c r="AM11" s="276"/>
      <c r="AN11" s="276"/>
      <c r="AO11" s="276"/>
      <c r="AP11" s="276"/>
      <c r="AQ11" s="276"/>
      <c r="AR11" s="276"/>
      <c r="AS11" s="276"/>
      <c r="AT11" s="276"/>
      <c r="AU11" s="276"/>
      <c r="AV11" s="276"/>
      <c r="AW11" s="276"/>
      <c r="AX11" s="276"/>
      <c r="AY11" s="276"/>
      <c r="AZ11" s="276"/>
      <c r="BA11" s="1"/>
    </row>
    <row r="12" spans="1:64" ht="25.5" customHeight="1" thickBot="1" x14ac:dyDescent="0.25">
      <c r="A12" s="288" t="s">
        <v>147</v>
      </c>
      <c r="B12" s="288"/>
      <c r="C12" s="288"/>
      <c r="D12" s="288"/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  <c r="V12" s="288"/>
      <c r="W12" s="288"/>
      <c r="X12" s="288"/>
      <c r="Y12" s="288"/>
      <c r="Z12" s="288"/>
      <c r="AA12" s="288"/>
      <c r="AB12" s="288"/>
      <c r="AC12" s="288"/>
      <c r="AD12" s="288"/>
      <c r="AE12" s="288"/>
      <c r="AF12" s="288"/>
      <c r="AG12" s="288"/>
      <c r="AH12" s="288"/>
      <c r="AI12" s="288"/>
      <c r="AJ12" s="288"/>
      <c r="AK12" s="288"/>
      <c r="AL12" s="288"/>
      <c r="AM12" s="288"/>
      <c r="AN12" s="288"/>
      <c r="AO12" s="288"/>
      <c r="AP12" s="288"/>
      <c r="AQ12" s="288"/>
      <c r="AR12" s="288"/>
      <c r="AS12" s="288"/>
      <c r="AT12" s="288"/>
      <c r="AU12" s="288"/>
      <c r="AV12" s="288"/>
      <c r="AW12" s="288"/>
      <c r="AX12" s="288"/>
      <c r="AY12" s="288"/>
      <c r="AZ12" s="288"/>
      <c r="BA12" s="288"/>
      <c r="BB12" s="288"/>
      <c r="BC12" s="284" t="s">
        <v>48</v>
      </c>
      <c r="BD12" s="284"/>
      <c r="BE12" s="284"/>
      <c r="BF12" s="284"/>
      <c r="BG12" s="284"/>
      <c r="BH12" s="284"/>
      <c r="BI12" s="284"/>
      <c r="BJ12" s="284"/>
      <c r="BK12" s="285"/>
    </row>
    <row r="13" spans="1:64" ht="12.75" customHeight="1" x14ac:dyDescent="0.2">
      <c r="A13" s="309" t="s">
        <v>13</v>
      </c>
      <c r="B13" s="310"/>
      <c r="C13" s="299" t="s">
        <v>0</v>
      </c>
      <c r="D13" s="299"/>
      <c r="E13" s="299"/>
      <c r="F13" s="304"/>
      <c r="G13" s="295" t="s">
        <v>291</v>
      </c>
      <c r="H13" s="298" t="s">
        <v>1</v>
      </c>
      <c r="I13" s="299"/>
      <c r="J13" s="304"/>
      <c r="K13" s="295" t="s">
        <v>292</v>
      </c>
      <c r="L13" s="298" t="s">
        <v>11</v>
      </c>
      <c r="M13" s="299"/>
      <c r="N13" s="299"/>
      <c r="O13" s="304"/>
      <c r="P13" s="298" t="s">
        <v>2</v>
      </c>
      <c r="Q13" s="299"/>
      <c r="R13" s="299"/>
      <c r="S13" s="304"/>
      <c r="T13" s="295" t="s">
        <v>293</v>
      </c>
      <c r="U13" s="298" t="s">
        <v>3</v>
      </c>
      <c r="V13" s="299"/>
      <c r="W13" s="304"/>
      <c r="X13" s="295" t="s">
        <v>294</v>
      </c>
      <c r="Y13" s="298" t="s">
        <v>4</v>
      </c>
      <c r="Z13" s="299"/>
      <c r="AA13" s="304"/>
      <c r="AB13" s="295" t="s">
        <v>295</v>
      </c>
      <c r="AC13" s="298" t="s">
        <v>5</v>
      </c>
      <c r="AD13" s="299"/>
      <c r="AE13" s="299"/>
      <c r="AF13" s="304"/>
      <c r="AG13" s="295" t="s">
        <v>296</v>
      </c>
      <c r="AH13" s="298" t="s">
        <v>6</v>
      </c>
      <c r="AI13" s="299"/>
      <c r="AJ13" s="304"/>
      <c r="AK13" s="295" t="s">
        <v>297</v>
      </c>
      <c r="AL13" s="298" t="s">
        <v>7</v>
      </c>
      <c r="AM13" s="299"/>
      <c r="AN13" s="299"/>
      <c r="AO13" s="304"/>
      <c r="AP13" s="298" t="s">
        <v>8</v>
      </c>
      <c r="AQ13" s="299"/>
      <c r="AR13" s="299"/>
      <c r="AS13" s="304"/>
      <c r="AT13" s="295" t="s">
        <v>298</v>
      </c>
      <c r="AU13" s="298" t="s">
        <v>9</v>
      </c>
      <c r="AV13" s="299"/>
      <c r="AW13" s="304"/>
      <c r="AX13" s="295" t="s">
        <v>299</v>
      </c>
      <c r="AY13" s="298" t="s">
        <v>12</v>
      </c>
      <c r="AZ13" s="299"/>
      <c r="BA13" s="299"/>
      <c r="BB13" s="300"/>
      <c r="BC13" s="291" t="s">
        <v>13</v>
      </c>
      <c r="BD13" s="339" t="s">
        <v>139</v>
      </c>
      <c r="BE13" s="333" t="s">
        <v>38</v>
      </c>
      <c r="BF13" s="321" t="s">
        <v>39</v>
      </c>
      <c r="BG13" s="322"/>
      <c r="BH13" s="325" t="s">
        <v>42</v>
      </c>
      <c r="BI13" s="325" t="s">
        <v>222</v>
      </c>
      <c r="BJ13" s="330" t="s">
        <v>16</v>
      </c>
      <c r="BK13" s="281" t="s">
        <v>24</v>
      </c>
    </row>
    <row r="14" spans="1:64" ht="33.75" customHeight="1" x14ac:dyDescent="0.2">
      <c r="A14" s="311"/>
      <c r="B14" s="312"/>
      <c r="C14" s="302"/>
      <c r="D14" s="302"/>
      <c r="E14" s="302"/>
      <c r="F14" s="305"/>
      <c r="G14" s="346"/>
      <c r="H14" s="301"/>
      <c r="I14" s="302"/>
      <c r="J14" s="305"/>
      <c r="K14" s="296"/>
      <c r="L14" s="301"/>
      <c r="M14" s="302"/>
      <c r="N14" s="302"/>
      <c r="O14" s="305"/>
      <c r="P14" s="301"/>
      <c r="Q14" s="302"/>
      <c r="R14" s="302"/>
      <c r="S14" s="305"/>
      <c r="T14" s="296"/>
      <c r="U14" s="301"/>
      <c r="V14" s="302"/>
      <c r="W14" s="305"/>
      <c r="X14" s="296"/>
      <c r="Y14" s="301"/>
      <c r="Z14" s="302"/>
      <c r="AA14" s="305"/>
      <c r="AB14" s="296"/>
      <c r="AC14" s="301"/>
      <c r="AD14" s="302"/>
      <c r="AE14" s="302"/>
      <c r="AF14" s="305"/>
      <c r="AG14" s="296"/>
      <c r="AH14" s="301"/>
      <c r="AI14" s="302"/>
      <c r="AJ14" s="305"/>
      <c r="AK14" s="296"/>
      <c r="AL14" s="301"/>
      <c r="AM14" s="302"/>
      <c r="AN14" s="302"/>
      <c r="AO14" s="305"/>
      <c r="AP14" s="301"/>
      <c r="AQ14" s="302"/>
      <c r="AR14" s="302"/>
      <c r="AS14" s="305"/>
      <c r="AT14" s="296"/>
      <c r="AU14" s="301"/>
      <c r="AV14" s="302"/>
      <c r="AW14" s="305"/>
      <c r="AX14" s="296"/>
      <c r="AY14" s="301"/>
      <c r="AZ14" s="302"/>
      <c r="BA14" s="302"/>
      <c r="BB14" s="303"/>
      <c r="BC14" s="292"/>
      <c r="BD14" s="340"/>
      <c r="BE14" s="334"/>
      <c r="BF14" s="323"/>
      <c r="BG14" s="324"/>
      <c r="BH14" s="326"/>
      <c r="BI14" s="326"/>
      <c r="BJ14" s="331"/>
      <c r="BK14" s="282"/>
    </row>
    <row r="15" spans="1:64" ht="12.75" customHeight="1" x14ac:dyDescent="0.2">
      <c r="A15" s="311"/>
      <c r="B15" s="312"/>
      <c r="C15" s="244"/>
      <c r="D15" s="107"/>
      <c r="E15" s="107"/>
      <c r="F15" s="108"/>
      <c r="G15" s="346"/>
      <c r="H15" s="107"/>
      <c r="I15" s="107"/>
      <c r="J15" s="108"/>
      <c r="K15" s="296"/>
      <c r="L15" s="107"/>
      <c r="M15" s="107"/>
      <c r="N15" s="107"/>
      <c r="O15" s="107"/>
      <c r="P15" s="107"/>
      <c r="Q15" s="107"/>
      <c r="R15" s="107"/>
      <c r="S15" s="108"/>
      <c r="T15" s="296"/>
      <c r="U15" s="107"/>
      <c r="V15" s="107"/>
      <c r="W15" s="108"/>
      <c r="X15" s="296"/>
      <c r="Y15" s="107"/>
      <c r="Z15" s="107"/>
      <c r="AA15" s="108"/>
      <c r="AB15" s="296"/>
      <c r="AC15" s="107"/>
      <c r="AD15" s="107"/>
      <c r="AE15" s="107"/>
      <c r="AF15" s="108"/>
      <c r="AG15" s="296"/>
      <c r="AH15" s="107"/>
      <c r="AI15" s="107"/>
      <c r="AJ15" s="108"/>
      <c r="AK15" s="296"/>
      <c r="AL15" s="107"/>
      <c r="AM15" s="107"/>
      <c r="AN15" s="107"/>
      <c r="AO15" s="107"/>
      <c r="AP15" s="107"/>
      <c r="AQ15" s="107"/>
      <c r="AR15" s="107"/>
      <c r="AS15" s="108"/>
      <c r="AT15" s="296"/>
      <c r="AU15" s="107"/>
      <c r="AV15" s="107"/>
      <c r="AW15" s="108"/>
      <c r="AX15" s="296"/>
      <c r="AY15" s="107"/>
      <c r="AZ15" s="107"/>
      <c r="BA15" s="107"/>
      <c r="BB15" s="186"/>
      <c r="BC15" s="292"/>
      <c r="BD15" s="341"/>
      <c r="BE15" s="334"/>
      <c r="BF15" s="336" t="s">
        <v>40</v>
      </c>
      <c r="BG15" s="328" t="s">
        <v>41</v>
      </c>
      <c r="BH15" s="326"/>
      <c r="BI15" s="326"/>
      <c r="BJ15" s="331"/>
      <c r="BK15" s="282"/>
    </row>
    <row r="16" spans="1:64" ht="12.75" customHeight="1" x14ac:dyDescent="0.2">
      <c r="A16" s="311"/>
      <c r="B16" s="312"/>
      <c r="C16" s="109"/>
      <c r="D16" s="245"/>
      <c r="E16" s="245"/>
      <c r="F16" s="109"/>
      <c r="G16" s="346"/>
      <c r="H16" s="245"/>
      <c r="I16" s="245"/>
      <c r="J16" s="109"/>
      <c r="K16" s="296"/>
      <c r="L16" s="245"/>
      <c r="M16" s="245"/>
      <c r="N16" s="245"/>
      <c r="O16" s="245"/>
      <c r="P16" s="245"/>
      <c r="Q16" s="245"/>
      <c r="R16" s="245"/>
      <c r="S16" s="109"/>
      <c r="T16" s="296"/>
      <c r="U16" s="245"/>
      <c r="V16" s="245"/>
      <c r="W16" s="109"/>
      <c r="X16" s="296"/>
      <c r="Y16" s="245"/>
      <c r="Z16" s="245"/>
      <c r="AA16" s="109"/>
      <c r="AB16" s="296"/>
      <c r="AC16" s="245"/>
      <c r="AD16" s="245"/>
      <c r="AE16" s="245"/>
      <c r="AF16" s="109"/>
      <c r="AG16" s="296"/>
      <c r="AH16" s="245"/>
      <c r="AI16" s="245"/>
      <c r="AJ16" s="109"/>
      <c r="AK16" s="296"/>
      <c r="AL16" s="245"/>
      <c r="AM16" s="245"/>
      <c r="AN16" s="245"/>
      <c r="AO16" s="245"/>
      <c r="AP16" s="245"/>
      <c r="AQ16" s="245"/>
      <c r="AR16" s="245"/>
      <c r="AS16" s="109"/>
      <c r="AT16" s="296"/>
      <c r="AU16" s="245"/>
      <c r="AV16" s="245"/>
      <c r="AW16" s="109"/>
      <c r="AX16" s="296"/>
      <c r="AY16" s="245"/>
      <c r="AZ16" s="245"/>
      <c r="BA16" s="245"/>
      <c r="BB16" s="186"/>
      <c r="BC16" s="292"/>
      <c r="BD16" s="341"/>
      <c r="BE16" s="334"/>
      <c r="BF16" s="337"/>
      <c r="BG16" s="328"/>
      <c r="BH16" s="326"/>
      <c r="BI16" s="326"/>
      <c r="BJ16" s="331"/>
      <c r="BK16" s="282"/>
    </row>
    <row r="17" spans="1:64" ht="12.75" customHeight="1" x14ac:dyDescent="0.2">
      <c r="A17" s="311"/>
      <c r="B17" s="312"/>
      <c r="C17" s="109">
        <v>7</v>
      </c>
      <c r="D17" s="245">
        <v>14</v>
      </c>
      <c r="E17" s="245">
        <v>21</v>
      </c>
      <c r="F17" s="245">
        <v>28</v>
      </c>
      <c r="G17" s="346"/>
      <c r="H17" s="245">
        <v>12</v>
      </c>
      <c r="I17" s="245">
        <v>19</v>
      </c>
      <c r="J17" s="245">
        <v>26</v>
      </c>
      <c r="K17" s="296"/>
      <c r="L17" s="245">
        <v>9</v>
      </c>
      <c r="M17" s="109">
        <v>16</v>
      </c>
      <c r="N17" s="245">
        <v>23</v>
      </c>
      <c r="O17" s="245">
        <v>30</v>
      </c>
      <c r="P17" s="245">
        <v>7</v>
      </c>
      <c r="Q17" s="245">
        <v>14</v>
      </c>
      <c r="R17" s="245">
        <v>21</v>
      </c>
      <c r="S17" s="245">
        <v>28</v>
      </c>
      <c r="T17" s="296"/>
      <c r="U17" s="245">
        <v>11</v>
      </c>
      <c r="V17" s="245">
        <v>18</v>
      </c>
      <c r="W17" s="245">
        <v>25</v>
      </c>
      <c r="X17" s="296"/>
      <c r="Y17" s="245">
        <v>8</v>
      </c>
      <c r="Z17" s="245">
        <v>15</v>
      </c>
      <c r="AA17" s="245">
        <v>22</v>
      </c>
      <c r="AB17" s="296"/>
      <c r="AC17" s="245">
        <v>8</v>
      </c>
      <c r="AD17" s="245">
        <v>15</v>
      </c>
      <c r="AE17" s="245">
        <v>22</v>
      </c>
      <c r="AF17" s="245">
        <v>29</v>
      </c>
      <c r="AG17" s="296"/>
      <c r="AH17" s="245">
        <v>12</v>
      </c>
      <c r="AI17" s="245">
        <v>19</v>
      </c>
      <c r="AJ17" s="245">
        <v>26</v>
      </c>
      <c r="AK17" s="296"/>
      <c r="AL17" s="245">
        <v>10</v>
      </c>
      <c r="AM17" s="245">
        <v>17</v>
      </c>
      <c r="AN17" s="245">
        <v>24</v>
      </c>
      <c r="AO17" s="245">
        <v>31</v>
      </c>
      <c r="AP17" s="245">
        <v>7</v>
      </c>
      <c r="AQ17" s="245">
        <v>14</v>
      </c>
      <c r="AR17" s="245">
        <v>21</v>
      </c>
      <c r="AS17" s="245">
        <v>28</v>
      </c>
      <c r="AT17" s="296"/>
      <c r="AU17" s="245">
        <v>12</v>
      </c>
      <c r="AV17" s="245">
        <v>19</v>
      </c>
      <c r="AW17" s="245">
        <v>26</v>
      </c>
      <c r="AX17" s="296"/>
      <c r="AY17" s="245">
        <v>9</v>
      </c>
      <c r="AZ17" s="245">
        <v>16</v>
      </c>
      <c r="BA17" s="245">
        <v>23</v>
      </c>
      <c r="BB17" s="187">
        <v>31</v>
      </c>
      <c r="BC17" s="292"/>
      <c r="BD17" s="341"/>
      <c r="BE17" s="334"/>
      <c r="BF17" s="337"/>
      <c r="BG17" s="328"/>
      <c r="BH17" s="326"/>
      <c r="BI17" s="326"/>
      <c r="BJ17" s="331"/>
      <c r="BK17" s="282"/>
    </row>
    <row r="18" spans="1:64" ht="12.75" customHeight="1" x14ac:dyDescent="0.2">
      <c r="A18" s="311"/>
      <c r="B18" s="312"/>
      <c r="C18" s="109" t="s">
        <v>255</v>
      </c>
      <c r="D18" s="245" t="s">
        <v>255</v>
      </c>
      <c r="E18" s="245" t="s">
        <v>255</v>
      </c>
      <c r="F18" s="245" t="s">
        <v>255</v>
      </c>
      <c r="G18" s="346"/>
      <c r="H18" s="245" t="s">
        <v>255</v>
      </c>
      <c r="I18" s="245" t="s">
        <v>255</v>
      </c>
      <c r="J18" s="245" t="s">
        <v>255</v>
      </c>
      <c r="K18" s="296"/>
      <c r="L18" s="245" t="s">
        <v>255</v>
      </c>
      <c r="M18" s="245" t="s">
        <v>255</v>
      </c>
      <c r="N18" s="245" t="s">
        <v>255</v>
      </c>
      <c r="O18" s="245" t="s">
        <v>255</v>
      </c>
      <c r="P18" s="245" t="s">
        <v>255</v>
      </c>
      <c r="Q18" s="245" t="s">
        <v>255</v>
      </c>
      <c r="R18" s="245" t="s">
        <v>255</v>
      </c>
      <c r="S18" s="245" t="s">
        <v>255</v>
      </c>
      <c r="T18" s="296"/>
      <c r="U18" s="245" t="s">
        <v>255</v>
      </c>
      <c r="V18" s="245" t="s">
        <v>255</v>
      </c>
      <c r="W18" s="245" t="s">
        <v>255</v>
      </c>
      <c r="X18" s="296"/>
      <c r="Y18" s="245" t="s">
        <v>255</v>
      </c>
      <c r="Z18" s="245" t="s">
        <v>255</v>
      </c>
      <c r="AA18" s="245" t="s">
        <v>255</v>
      </c>
      <c r="AB18" s="296"/>
      <c r="AC18" s="245" t="s">
        <v>255</v>
      </c>
      <c r="AD18" s="245" t="s">
        <v>255</v>
      </c>
      <c r="AE18" s="245" t="s">
        <v>255</v>
      </c>
      <c r="AF18" s="245" t="s">
        <v>255</v>
      </c>
      <c r="AG18" s="296"/>
      <c r="AH18" s="245" t="s">
        <v>255</v>
      </c>
      <c r="AI18" s="245" t="s">
        <v>255</v>
      </c>
      <c r="AJ18" s="245" t="s">
        <v>255</v>
      </c>
      <c r="AK18" s="296"/>
      <c r="AL18" s="245" t="s">
        <v>255</v>
      </c>
      <c r="AM18" s="245" t="s">
        <v>255</v>
      </c>
      <c r="AN18" s="245" t="s">
        <v>255</v>
      </c>
      <c r="AO18" s="245" t="s">
        <v>255</v>
      </c>
      <c r="AP18" s="245" t="s">
        <v>255</v>
      </c>
      <c r="AQ18" s="245" t="s">
        <v>255</v>
      </c>
      <c r="AR18" s="245" t="s">
        <v>255</v>
      </c>
      <c r="AS18" s="245" t="s">
        <v>255</v>
      </c>
      <c r="AT18" s="296"/>
      <c r="AU18" s="245" t="s">
        <v>255</v>
      </c>
      <c r="AV18" s="245" t="s">
        <v>255</v>
      </c>
      <c r="AW18" s="245" t="s">
        <v>255</v>
      </c>
      <c r="AX18" s="296"/>
      <c r="AY18" s="245" t="s">
        <v>255</v>
      </c>
      <c r="AZ18" s="245" t="s">
        <v>255</v>
      </c>
      <c r="BA18" s="245" t="s">
        <v>255</v>
      </c>
      <c r="BB18" s="187" t="s">
        <v>255</v>
      </c>
      <c r="BC18" s="292"/>
      <c r="BD18" s="341"/>
      <c r="BE18" s="334"/>
      <c r="BF18" s="337"/>
      <c r="BG18" s="328"/>
      <c r="BH18" s="326"/>
      <c r="BI18" s="326"/>
      <c r="BJ18" s="331"/>
      <c r="BK18" s="282"/>
    </row>
    <row r="19" spans="1:64" ht="12.75" customHeight="1" x14ac:dyDescent="0.2">
      <c r="A19" s="311"/>
      <c r="B19" s="312"/>
      <c r="C19" s="109">
        <v>1</v>
      </c>
      <c r="D19" s="245">
        <v>8</v>
      </c>
      <c r="E19" s="245">
        <v>15</v>
      </c>
      <c r="F19" s="245">
        <v>22</v>
      </c>
      <c r="G19" s="346"/>
      <c r="H19" s="245">
        <v>6</v>
      </c>
      <c r="I19" s="245">
        <v>13</v>
      </c>
      <c r="J19" s="245">
        <v>20</v>
      </c>
      <c r="K19" s="296"/>
      <c r="L19" s="245">
        <v>3</v>
      </c>
      <c r="M19" s="245">
        <v>10</v>
      </c>
      <c r="N19" s="245">
        <v>17</v>
      </c>
      <c r="O19" s="245">
        <v>24</v>
      </c>
      <c r="P19" s="245">
        <v>1</v>
      </c>
      <c r="Q19" s="245">
        <v>8</v>
      </c>
      <c r="R19" s="245">
        <v>15</v>
      </c>
      <c r="S19" s="245">
        <v>22</v>
      </c>
      <c r="T19" s="296"/>
      <c r="U19" s="245">
        <v>5</v>
      </c>
      <c r="V19" s="245">
        <v>12</v>
      </c>
      <c r="W19" s="245">
        <v>19</v>
      </c>
      <c r="X19" s="296"/>
      <c r="Y19" s="245">
        <v>2</v>
      </c>
      <c r="Z19" s="245">
        <v>9</v>
      </c>
      <c r="AA19" s="245">
        <v>16</v>
      </c>
      <c r="AB19" s="296"/>
      <c r="AC19" s="245">
        <v>2</v>
      </c>
      <c r="AD19" s="245">
        <v>9</v>
      </c>
      <c r="AE19" s="245">
        <v>16</v>
      </c>
      <c r="AF19" s="245">
        <v>23</v>
      </c>
      <c r="AG19" s="296"/>
      <c r="AH19" s="245">
        <v>6</v>
      </c>
      <c r="AI19" s="245">
        <v>13</v>
      </c>
      <c r="AJ19" s="245">
        <v>20</v>
      </c>
      <c r="AK19" s="296"/>
      <c r="AL19" s="245">
        <v>4</v>
      </c>
      <c r="AM19" s="245">
        <v>11</v>
      </c>
      <c r="AN19" s="245">
        <v>18</v>
      </c>
      <c r="AO19" s="245">
        <v>25</v>
      </c>
      <c r="AP19" s="245">
        <v>1</v>
      </c>
      <c r="AQ19" s="245">
        <v>8</v>
      </c>
      <c r="AR19" s="245">
        <v>15</v>
      </c>
      <c r="AS19" s="245">
        <v>22</v>
      </c>
      <c r="AT19" s="296"/>
      <c r="AU19" s="245">
        <v>6</v>
      </c>
      <c r="AV19" s="245">
        <v>13</v>
      </c>
      <c r="AW19" s="245">
        <v>20</v>
      </c>
      <c r="AX19" s="296"/>
      <c r="AY19" s="245">
        <v>3</v>
      </c>
      <c r="AZ19" s="245">
        <v>10</v>
      </c>
      <c r="BA19" s="245">
        <v>17</v>
      </c>
      <c r="BB19" s="187">
        <v>24</v>
      </c>
      <c r="BC19" s="292"/>
      <c r="BD19" s="341"/>
      <c r="BE19" s="334"/>
      <c r="BF19" s="337"/>
      <c r="BG19" s="328"/>
      <c r="BH19" s="326"/>
      <c r="BI19" s="326"/>
      <c r="BJ19" s="331"/>
      <c r="BK19" s="282"/>
    </row>
    <row r="20" spans="1:64" ht="12.75" customHeight="1" x14ac:dyDescent="0.2">
      <c r="A20" s="311"/>
      <c r="B20" s="312"/>
      <c r="C20" s="109"/>
      <c r="D20" s="245"/>
      <c r="E20" s="245"/>
      <c r="F20" s="245"/>
      <c r="G20" s="346"/>
      <c r="H20" s="245"/>
      <c r="I20" s="245"/>
      <c r="J20" s="245"/>
      <c r="K20" s="296"/>
      <c r="L20" s="245"/>
      <c r="M20" s="245"/>
      <c r="N20" s="245"/>
      <c r="O20" s="245"/>
      <c r="P20" s="245"/>
      <c r="Q20" s="245"/>
      <c r="R20" s="245"/>
      <c r="S20" s="245"/>
      <c r="T20" s="296"/>
      <c r="U20" s="245"/>
      <c r="V20" s="245"/>
      <c r="W20" s="245"/>
      <c r="X20" s="296"/>
      <c r="Y20" s="245"/>
      <c r="Z20" s="245"/>
      <c r="AA20" s="245"/>
      <c r="AB20" s="296"/>
      <c r="AC20" s="245"/>
      <c r="AD20" s="245"/>
      <c r="AE20" s="245"/>
      <c r="AF20" s="245"/>
      <c r="AG20" s="296"/>
      <c r="AH20" s="245"/>
      <c r="AI20" s="245"/>
      <c r="AJ20" s="245"/>
      <c r="AK20" s="296"/>
      <c r="AL20" s="245"/>
      <c r="AM20" s="245"/>
      <c r="AN20" s="245"/>
      <c r="AO20" s="245"/>
      <c r="AP20" s="245"/>
      <c r="AQ20" s="245"/>
      <c r="AR20" s="245"/>
      <c r="AS20" s="245"/>
      <c r="AT20" s="296"/>
      <c r="AU20" s="245"/>
      <c r="AV20" s="245"/>
      <c r="AW20" s="245"/>
      <c r="AX20" s="296"/>
      <c r="AY20" s="245"/>
      <c r="AZ20" s="245"/>
      <c r="BA20" s="245"/>
      <c r="BB20" s="187"/>
      <c r="BC20" s="292"/>
      <c r="BD20" s="341"/>
      <c r="BE20" s="334"/>
      <c r="BF20" s="337"/>
      <c r="BG20" s="328"/>
      <c r="BH20" s="326"/>
      <c r="BI20" s="326"/>
      <c r="BJ20" s="331"/>
      <c r="BK20" s="282"/>
    </row>
    <row r="21" spans="1:64" ht="12.75" customHeight="1" x14ac:dyDescent="0.2">
      <c r="A21" s="311"/>
      <c r="B21" s="312"/>
      <c r="C21" s="109"/>
      <c r="D21" s="245"/>
      <c r="E21" s="245"/>
      <c r="F21" s="245"/>
      <c r="G21" s="346"/>
      <c r="H21" s="245"/>
      <c r="I21" s="245"/>
      <c r="J21" s="245"/>
      <c r="K21" s="296"/>
      <c r="L21" s="245"/>
      <c r="M21" s="245"/>
      <c r="N21" s="245"/>
      <c r="O21" s="245"/>
      <c r="P21" s="245"/>
      <c r="Q21" s="245"/>
      <c r="R21" s="245"/>
      <c r="S21" s="245"/>
      <c r="T21" s="296"/>
      <c r="U21" s="245"/>
      <c r="V21" s="245"/>
      <c r="W21" s="245"/>
      <c r="X21" s="296"/>
      <c r="Y21" s="245"/>
      <c r="Z21" s="245"/>
      <c r="AA21" s="245"/>
      <c r="AB21" s="296"/>
      <c r="AC21" s="245"/>
      <c r="AD21" s="245"/>
      <c r="AE21" s="245"/>
      <c r="AF21" s="245"/>
      <c r="AG21" s="296"/>
      <c r="AH21" s="245"/>
      <c r="AI21" s="245"/>
      <c r="AJ21" s="245"/>
      <c r="AK21" s="296"/>
      <c r="AL21" s="245"/>
      <c r="AM21" s="245"/>
      <c r="AN21" s="245"/>
      <c r="AO21" s="245"/>
      <c r="AP21" s="245"/>
      <c r="AQ21" s="245"/>
      <c r="AR21" s="245"/>
      <c r="AS21" s="245"/>
      <c r="AT21" s="296"/>
      <c r="AU21" s="245"/>
      <c r="AV21" s="245"/>
      <c r="AW21" s="245"/>
      <c r="AX21" s="296"/>
      <c r="AY21" s="245"/>
      <c r="AZ21" s="245"/>
      <c r="BA21" s="245"/>
      <c r="BB21" s="187"/>
      <c r="BC21" s="292"/>
      <c r="BD21" s="341"/>
      <c r="BE21" s="334"/>
      <c r="BF21" s="337"/>
      <c r="BG21" s="328"/>
      <c r="BH21" s="326"/>
      <c r="BI21" s="326"/>
      <c r="BJ21" s="331"/>
      <c r="BK21" s="282"/>
    </row>
    <row r="22" spans="1:64" ht="22.5" customHeight="1" thickBot="1" x14ac:dyDescent="0.25">
      <c r="A22" s="313"/>
      <c r="B22" s="314"/>
      <c r="C22" s="256"/>
      <c r="D22" s="257"/>
      <c r="E22" s="257"/>
      <c r="F22" s="257"/>
      <c r="G22" s="347"/>
      <c r="H22" s="257"/>
      <c r="I22" s="257"/>
      <c r="J22" s="257"/>
      <c r="K22" s="297"/>
      <c r="L22" s="257"/>
      <c r="M22" s="257"/>
      <c r="N22" s="257"/>
      <c r="O22" s="257"/>
      <c r="P22" s="257"/>
      <c r="Q22" s="257"/>
      <c r="R22" s="257"/>
      <c r="S22" s="257"/>
      <c r="T22" s="297"/>
      <c r="U22" s="257"/>
      <c r="V22" s="257"/>
      <c r="W22" s="257"/>
      <c r="X22" s="297"/>
      <c r="Y22" s="257"/>
      <c r="Z22" s="257"/>
      <c r="AA22" s="257"/>
      <c r="AB22" s="297"/>
      <c r="AC22" s="257"/>
      <c r="AD22" s="257"/>
      <c r="AE22" s="257"/>
      <c r="AF22" s="257"/>
      <c r="AG22" s="297"/>
      <c r="AH22" s="257"/>
      <c r="AI22" s="257"/>
      <c r="AJ22" s="257"/>
      <c r="AK22" s="297"/>
      <c r="AL22" s="257"/>
      <c r="AM22" s="257"/>
      <c r="AN22" s="257"/>
      <c r="AO22" s="257"/>
      <c r="AP22" s="257"/>
      <c r="AQ22" s="257"/>
      <c r="AR22" s="257"/>
      <c r="AS22" s="257"/>
      <c r="AT22" s="297"/>
      <c r="AU22" s="257"/>
      <c r="AV22" s="257"/>
      <c r="AW22" s="257"/>
      <c r="AX22" s="297"/>
      <c r="AY22" s="257"/>
      <c r="AZ22" s="257"/>
      <c r="BA22" s="257"/>
      <c r="BB22" s="258"/>
      <c r="BC22" s="293"/>
      <c r="BD22" s="342"/>
      <c r="BE22" s="335"/>
      <c r="BF22" s="338"/>
      <c r="BG22" s="329"/>
      <c r="BH22" s="327"/>
      <c r="BI22" s="327"/>
      <c r="BJ22" s="332"/>
      <c r="BK22" s="283"/>
    </row>
    <row r="23" spans="1:64" ht="12.75" customHeight="1" x14ac:dyDescent="0.2">
      <c r="A23" s="289">
        <v>1</v>
      </c>
      <c r="B23" s="290"/>
      <c r="C23" s="188"/>
      <c r="D23" s="188"/>
      <c r="E23" s="188"/>
      <c r="F23" s="188"/>
      <c r="G23" s="188"/>
      <c r="H23" s="189"/>
      <c r="I23" s="190"/>
      <c r="J23" s="190"/>
      <c r="K23" s="212">
        <v>17</v>
      </c>
      <c r="L23" s="190"/>
      <c r="M23" s="190"/>
      <c r="N23" s="190"/>
      <c r="O23" s="190"/>
      <c r="P23" s="190"/>
      <c r="Q23" s="190"/>
      <c r="R23" s="190"/>
      <c r="S23" s="191"/>
      <c r="T23" s="191" t="s">
        <v>122</v>
      </c>
      <c r="U23" s="191" t="s">
        <v>122</v>
      </c>
      <c r="V23" s="190"/>
      <c r="W23" s="190"/>
      <c r="X23" s="190"/>
      <c r="Y23" s="190"/>
      <c r="Z23" s="190"/>
      <c r="AA23" s="190"/>
      <c r="AB23" s="212">
        <v>22</v>
      </c>
      <c r="AC23" s="190"/>
      <c r="AD23" s="190"/>
      <c r="AE23" s="190"/>
      <c r="AF23" s="190"/>
      <c r="AG23" s="190"/>
      <c r="AH23" s="190"/>
      <c r="AI23" s="190"/>
      <c r="AJ23" s="191"/>
      <c r="AK23" s="191"/>
      <c r="AL23" s="191"/>
      <c r="AM23" s="191"/>
      <c r="AN23" s="191"/>
      <c r="AO23" s="191"/>
      <c r="AP23" s="191"/>
      <c r="AQ23" s="191"/>
      <c r="AR23" s="191" t="s">
        <v>121</v>
      </c>
      <c r="AS23" s="191" t="s">
        <v>121</v>
      </c>
      <c r="AT23" s="191" t="s">
        <v>122</v>
      </c>
      <c r="AU23" s="191" t="s">
        <v>122</v>
      </c>
      <c r="AV23" s="191" t="s">
        <v>122</v>
      </c>
      <c r="AW23" s="191" t="s">
        <v>122</v>
      </c>
      <c r="AX23" s="191" t="s">
        <v>122</v>
      </c>
      <c r="AY23" s="191" t="s">
        <v>122</v>
      </c>
      <c r="AZ23" s="191" t="s">
        <v>122</v>
      </c>
      <c r="BA23" s="191" t="s">
        <v>122</v>
      </c>
      <c r="BB23" s="191" t="s">
        <v>122</v>
      </c>
      <c r="BC23" s="192">
        <v>1</v>
      </c>
      <c r="BD23" s="193">
        <v>39</v>
      </c>
      <c r="BE23" s="193"/>
      <c r="BF23" s="193"/>
      <c r="BG23" s="193"/>
      <c r="BH23" s="193">
        <v>2</v>
      </c>
      <c r="BI23" s="193"/>
      <c r="BJ23" s="73">
        <v>11</v>
      </c>
      <c r="BK23" s="194">
        <v>52</v>
      </c>
      <c r="BL23" s="5"/>
    </row>
    <row r="24" spans="1:64" s="50" customFormat="1" ht="12.75" customHeight="1" x14ac:dyDescent="0.2">
      <c r="A24" s="315">
        <v>2</v>
      </c>
      <c r="B24" s="316"/>
      <c r="C24" s="195"/>
      <c r="D24" s="195"/>
      <c r="E24" s="195"/>
      <c r="F24" s="195"/>
      <c r="G24" s="195"/>
      <c r="H24" s="196"/>
      <c r="I24" s="197"/>
      <c r="J24" s="197"/>
      <c r="K24" s="214">
        <v>17</v>
      </c>
      <c r="L24" s="197"/>
      <c r="M24" s="197"/>
      <c r="N24" s="197"/>
      <c r="O24" s="197"/>
      <c r="P24" s="197"/>
      <c r="Q24" s="197"/>
      <c r="R24" s="197"/>
      <c r="S24" s="198"/>
      <c r="T24" s="199" t="s">
        <v>122</v>
      </c>
      <c r="U24" s="199" t="s">
        <v>122</v>
      </c>
      <c r="V24" s="200"/>
      <c r="W24" s="200"/>
      <c r="X24" s="200"/>
      <c r="Y24" s="200"/>
      <c r="Z24" s="200"/>
      <c r="AA24" s="200"/>
      <c r="AB24" s="213">
        <v>17</v>
      </c>
      <c r="AC24" s="200"/>
      <c r="AD24" s="200"/>
      <c r="AE24" s="200"/>
      <c r="AF24" s="200"/>
      <c r="AG24" s="200"/>
      <c r="AH24" s="200"/>
      <c r="AI24" s="200"/>
      <c r="AJ24" s="199"/>
      <c r="AK24" s="199"/>
      <c r="AL24" s="199"/>
      <c r="AM24" s="199" t="s">
        <v>121</v>
      </c>
      <c r="AN24" s="199">
        <v>0</v>
      </c>
      <c r="AO24" s="199">
        <v>0</v>
      </c>
      <c r="AP24" s="199">
        <v>0</v>
      </c>
      <c r="AQ24" s="199">
        <v>8</v>
      </c>
      <c r="AR24" s="199">
        <v>8</v>
      </c>
      <c r="AS24" s="199">
        <v>8</v>
      </c>
      <c r="AT24" s="199" t="s">
        <v>122</v>
      </c>
      <c r="AU24" s="199" t="s">
        <v>122</v>
      </c>
      <c r="AV24" s="199" t="s">
        <v>122</v>
      </c>
      <c r="AW24" s="199" t="s">
        <v>122</v>
      </c>
      <c r="AX24" s="199" t="s">
        <v>122</v>
      </c>
      <c r="AY24" s="199" t="s">
        <v>122</v>
      </c>
      <c r="AZ24" s="199" t="s">
        <v>122</v>
      </c>
      <c r="BA24" s="199" t="s">
        <v>122</v>
      </c>
      <c r="BB24" s="199" t="s">
        <v>122</v>
      </c>
      <c r="BC24" s="192">
        <v>2</v>
      </c>
      <c r="BD24" s="193">
        <v>34</v>
      </c>
      <c r="BE24" s="193">
        <v>3</v>
      </c>
      <c r="BF24" s="193">
        <v>3</v>
      </c>
      <c r="BG24" s="193"/>
      <c r="BH24" s="193">
        <v>1</v>
      </c>
      <c r="BI24" s="193"/>
      <c r="BJ24" s="73">
        <v>11</v>
      </c>
      <c r="BK24" s="194">
        <v>52</v>
      </c>
      <c r="BL24" s="5"/>
    </row>
    <row r="25" spans="1:64" ht="12.75" customHeight="1" thickBot="1" x14ac:dyDescent="0.25">
      <c r="A25" s="307">
        <v>3</v>
      </c>
      <c r="B25" s="308"/>
      <c r="C25" s="201"/>
      <c r="D25" s="201"/>
      <c r="E25" s="201"/>
      <c r="F25" s="201"/>
      <c r="G25" s="201"/>
      <c r="H25" s="202"/>
      <c r="I25" s="203"/>
      <c r="J25" s="203"/>
      <c r="K25" s="95">
        <v>16</v>
      </c>
      <c r="L25" s="203"/>
      <c r="M25" s="203"/>
      <c r="N25" s="203"/>
      <c r="O25" s="204"/>
      <c r="P25" s="204"/>
      <c r="Q25" s="204"/>
      <c r="R25" s="204"/>
      <c r="S25" s="204" t="s">
        <v>121</v>
      </c>
      <c r="T25" s="204" t="s">
        <v>122</v>
      </c>
      <c r="U25" s="204" t="s">
        <v>122</v>
      </c>
      <c r="V25" s="203"/>
      <c r="W25" s="203"/>
      <c r="X25" s="203"/>
      <c r="Y25" s="203"/>
      <c r="Z25" s="203"/>
      <c r="AA25" s="203"/>
      <c r="AB25" s="95">
        <v>9</v>
      </c>
      <c r="AC25" s="203"/>
      <c r="AD25" s="203"/>
      <c r="AE25" s="204" t="s">
        <v>121</v>
      </c>
      <c r="AF25" s="204">
        <v>8</v>
      </c>
      <c r="AG25" s="204">
        <v>8</v>
      </c>
      <c r="AH25" s="204">
        <v>8</v>
      </c>
      <c r="AI25" s="204">
        <v>8</v>
      </c>
      <c r="AJ25" s="203" t="s">
        <v>19</v>
      </c>
      <c r="AK25" s="203" t="s">
        <v>19</v>
      </c>
      <c r="AL25" s="203" t="s">
        <v>19</v>
      </c>
      <c r="AM25" s="203" t="s">
        <v>19</v>
      </c>
      <c r="AN25" s="203" t="s">
        <v>123</v>
      </c>
      <c r="AO25" s="203" t="s">
        <v>123</v>
      </c>
      <c r="AP25" s="203" t="s">
        <v>123</v>
      </c>
      <c r="AQ25" s="203" t="s">
        <v>123</v>
      </c>
      <c r="AR25" s="215" t="s">
        <v>10</v>
      </c>
      <c r="AS25" s="215" t="s">
        <v>10</v>
      </c>
      <c r="AT25" s="204"/>
      <c r="AU25" s="204"/>
      <c r="AV25" s="204"/>
      <c r="AW25" s="204"/>
      <c r="AX25" s="204"/>
      <c r="AY25" s="204"/>
      <c r="AZ25" s="204"/>
      <c r="BA25" s="204"/>
      <c r="BB25" s="204"/>
      <c r="BC25" s="205">
        <v>3</v>
      </c>
      <c r="BD25" s="206">
        <v>25</v>
      </c>
      <c r="BE25" s="206">
        <v>0</v>
      </c>
      <c r="BF25" s="206">
        <v>4</v>
      </c>
      <c r="BG25" s="206">
        <v>4</v>
      </c>
      <c r="BH25" s="206">
        <v>2</v>
      </c>
      <c r="BI25" s="206">
        <v>6</v>
      </c>
      <c r="BJ25" s="207">
        <v>2</v>
      </c>
      <c r="BK25" s="208">
        <v>43</v>
      </c>
      <c r="BL25" s="5"/>
    </row>
    <row r="26" spans="1:64" ht="12.75" customHeight="1" thickBot="1" x14ac:dyDescent="0.25">
      <c r="A26" s="5"/>
      <c r="B26" s="7"/>
      <c r="C26" s="5"/>
      <c r="D26" s="5"/>
      <c r="E26" s="5"/>
      <c r="F26" s="5"/>
      <c r="G26" s="5"/>
      <c r="H26" s="5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09"/>
      <c r="W26" s="209"/>
      <c r="X26" s="209"/>
      <c r="Y26" s="209"/>
      <c r="Z26" s="209"/>
      <c r="AA26" s="209"/>
      <c r="AB26" s="209"/>
      <c r="AC26" s="209"/>
      <c r="AD26" s="209"/>
      <c r="AE26" s="209"/>
      <c r="AF26" s="209"/>
      <c r="AG26" s="209"/>
      <c r="AH26" s="209"/>
      <c r="AI26" s="209"/>
      <c r="AJ26" s="209"/>
      <c r="AK26" s="209"/>
      <c r="AL26" s="209"/>
      <c r="AM26" s="209"/>
      <c r="AN26" s="209"/>
      <c r="AO26" s="209"/>
      <c r="AP26" s="209"/>
      <c r="AQ26" s="209"/>
      <c r="AR26" s="209"/>
      <c r="AS26" s="209"/>
      <c r="AT26" s="209"/>
      <c r="AU26" s="209"/>
      <c r="AV26" s="209"/>
      <c r="AW26" s="209"/>
      <c r="AX26" s="209"/>
      <c r="AY26" s="209"/>
      <c r="AZ26" s="209"/>
      <c r="BA26" s="209"/>
      <c r="BB26" s="278" t="s">
        <v>14</v>
      </c>
      <c r="BC26" s="279"/>
      <c r="BD26" s="210">
        <f>SUM(BD23:BD25)</f>
        <v>98</v>
      </c>
      <c r="BE26" s="210">
        <f t="shared" ref="BE26:BF26" si="0">SUM(BE23:BE25)</f>
        <v>3</v>
      </c>
      <c r="BF26" s="210">
        <f t="shared" si="0"/>
        <v>7</v>
      </c>
      <c r="BG26" s="210">
        <f>SUM(BG23:BG25)</f>
        <v>4</v>
      </c>
      <c r="BH26" s="210">
        <f>SUM(BH23:BH25)</f>
        <v>5</v>
      </c>
      <c r="BI26" s="210">
        <f>SUM(BI23:BI25)</f>
        <v>6</v>
      </c>
      <c r="BJ26" s="210">
        <f>SUM(BJ23:BJ25)</f>
        <v>24</v>
      </c>
      <c r="BK26" s="211">
        <f>SUM(BK23:BK25)</f>
        <v>147</v>
      </c>
      <c r="BL26" s="5"/>
    </row>
    <row r="27" spans="1:64" ht="12.75" customHeight="1" x14ac:dyDescent="0.2">
      <c r="A27" s="306" t="s">
        <v>15</v>
      </c>
      <c r="B27" s="306"/>
      <c r="C27" s="306"/>
      <c r="D27" s="306"/>
      <c r="E27" s="306"/>
      <c r="F27" s="306"/>
      <c r="G27" s="5"/>
      <c r="H27" s="306" t="s">
        <v>17</v>
      </c>
      <c r="I27" s="306"/>
      <c r="J27" s="306"/>
      <c r="K27" s="306"/>
      <c r="L27" s="306"/>
      <c r="M27" s="306"/>
      <c r="N27" s="306"/>
      <c r="O27" s="5"/>
      <c r="P27" s="306" t="s">
        <v>44</v>
      </c>
      <c r="Q27" s="306"/>
      <c r="R27" s="306"/>
      <c r="S27" s="306"/>
      <c r="T27" s="306"/>
      <c r="U27" s="306"/>
      <c r="V27" s="306"/>
      <c r="W27" s="10"/>
      <c r="X27" s="306" t="s">
        <v>45</v>
      </c>
      <c r="Y27" s="306"/>
      <c r="Z27" s="306"/>
      <c r="AA27" s="306"/>
      <c r="AB27" s="306"/>
      <c r="AC27" s="306"/>
      <c r="AD27" s="306"/>
      <c r="AE27" s="5"/>
      <c r="AF27" s="306" t="s">
        <v>46</v>
      </c>
      <c r="AG27" s="306"/>
      <c r="AH27" s="306"/>
      <c r="AI27" s="306"/>
      <c r="AJ27" s="306"/>
      <c r="AK27" s="306"/>
      <c r="AL27" s="306"/>
      <c r="AM27" s="5"/>
      <c r="AN27" s="306" t="s">
        <v>18</v>
      </c>
      <c r="AO27" s="306"/>
      <c r="AP27" s="306"/>
      <c r="AQ27" s="306"/>
      <c r="AR27" s="306"/>
      <c r="AS27" s="306"/>
      <c r="AT27" s="306"/>
      <c r="AU27" s="5"/>
      <c r="AV27" s="306" t="s">
        <v>228</v>
      </c>
      <c r="AW27" s="306"/>
      <c r="AX27" s="306"/>
      <c r="AY27" s="306"/>
      <c r="AZ27" s="306"/>
      <c r="BA27" s="306"/>
      <c r="BB27" s="306"/>
      <c r="BD27" s="306" t="s">
        <v>326</v>
      </c>
      <c r="BE27" s="306"/>
      <c r="BF27" s="306"/>
      <c r="BG27" s="306" t="s">
        <v>16</v>
      </c>
      <c r="BH27" s="306"/>
      <c r="BI27" s="306"/>
      <c r="BJ27" s="306"/>
      <c r="BK27" s="5"/>
    </row>
    <row r="28" spans="1:64" ht="12.75" customHeight="1" x14ac:dyDescent="0.2">
      <c r="A28" s="306"/>
      <c r="B28" s="306"/>
      <c r="C28" s="306"/>
      <c r="D28" s="306"/>
      <c r="E28" s="306"/>
      <c r="F28" s="306"/>
      <c r="G28" s="5"/>
      <c r="H28" s="306"/>
      <c r="I28" s="306"/>
      <c r="J28" s="306"/>
      <c r="K28" s="306"/>
      <c r="L28" s="306"/>
      <c r="M28" s="306"/>
      <c r="N28" s="306"/>
      <c r="O28" s="5"/>
      <c r="P28" s="306"/>
      <c r="Q28" s="306"/>
      <c r="R28" s="306"/>
      <c r="S28" s="306"/>
      <c r="T28" s="306"/>
      <c r="U28" s="306"/>
      <c r="V28" s="306"/>
      <c r="W28" s="10"/>
      <c r="X28" s="306"/>
      <c r="Y28" s="306"/>
      <c r="Z28" s="306"/>
      <c r="AA28" s="306"/>
      <c r="AB28" s="306"/>
      <c r="AC28" s="306"/>
      <c r="AD28" s="306"/>
      <c r="AE28" s="5"/>
      <c r="AF28" s="306"/>
      <c r="AG28" s="306"/>
      <c r="AH28" s="306"/>
      <c r="AI28" s="306"/>
      <c r="AJ28" s="306"/>
      <c r="AK28" s="306"/>
      <c r="AL28" s="306"/>
      <c r="AM28" s="5"/>
      <c r="AN28" s="306"/>
      <c r="AO28" s="306"/>
      <c r="AP28" s="306"/>
      <c r="AQ28" s="306"/>
      <c r="AR28" s="306"/>
      <c r="AS28" s="306"/>
      <c r="AT28" s="306"/>
      <c r="AU28" s="5"/>
      <c r="AV28" s="306"/>
      <c r="AW28" s="306"/>
      <c r="AX28" s="306"/>
      <c r="AY28" s="306"/>
      <c r="AZ28" s="306"/>
      <c r="BA28" s="306"/>
      <c r="BB28" s="306"/>
      <c r="BD28" s="306"/>
      <c r="BE28" s="306"/>
      <c r="BF28" s="306"/>
      <c r="BG28" s="306"/>
      <c r="BH28" s="306"/>
      <c r="BI28" s="306"/>
      <c r="BJ28" s="306"/>
      <c r="BK28" s="5"/>
    </row>
    <row r="29" spans="1:64" ht="12.75" customHeight="1" x14ac:dyDescent="0.2">
      <c r="A29" s="306"/>
      <c r="B29" s="306"/>
      <c r="C29" s="306"/>
      <c r="D29" s="306"/>
      <c r="E29" s="306"/>
      <c r="F29" s="306"/>
      <c r="G29" s="5"/>
      <c r="H29" s="306"/>
      <c r="I29" s="306"/>
      <c r="J29" s="306"/>
      <c r="K29" s="306"/>
      <c r="L29" s="306"/>
      <c r="M29" s="306"/>
      <c r="N29" s="306"/>
      <c r="O29" s="5"/>
      <c r="P29" s="306"/>
      <c r="Q29" s="306"/>
      <c r="R29" s="306"/>
      <c r="S29" s="306"/>
      <c r="T29" s="306"/>
      <c r="U29" s="306"/>
      <c r="V29" s="306"/>
      <c r="W29" s="10"/>
      <c r="X29" s="306"/>
      <c r="Y29" s="306"/>
      <c r="Z29" s="306"/>
      <c r="AA29" s="306"/>
      <c r="AB29" s="306"/>
      <c r="AC29" s="306"/>
      <c r="AD29" s="306"/>
      <c r="AE29" s="5"/>
      <c r="AF29" s="306"/>
      <c r="AG29" s="306"/>
      <c r="AH29" s="306"/>
      <c r="AI29" s="306"/>
      <c r="AJ29" s="306"/>
      <c r="AK29" s="306"/>
      <c r="AL29" s="306"/>
      <c r="AM29" s="5"/>
      <c r="AN29" s="306"/>
      <c r="AO29" s="306"/>
      <c r="AP29" s="306"/>
      <c r="AQ29" s="306"/>
      <c r="AR29" s="306"/>
      <c r="AS29" s="306"/>
      <c r="AT29" s="306"/>
      <c r="AU29" s="5"/>
      <c r="AV29" s="306"/>
      <c r="AW29" s="306"/>
      <c r="AX29" s="306"/>
      <c r="AY29" s="306"/>
      <c r="AZ29" s="306"/>
      <c r="BA29" s="306"/>
      <c r="BB29" s="306"/>
      <c r="BD29" s="306"/>
      <c r="BE29" s="306"/>
      <c r="BF29" s="306"/>
      <c r="BG29" s="306"/>
      <c r="BH29" s="306"/>
      <c r="BI29" s="306"/>
      <c r="BJ29" s="306"/>
      <c r="BK29" s="5"/>
    </row>
    <row r="30" spans="1:64" ht="9" customHeight="1" x14ac:dyDescent="0.2">
      <c r="A30" s="306"/>
      <c r="B30" s="306"/>
      <c r="C30" s="306"/>
      <c r="D30" s="306"/>
      <c r="E30" s="306"/>
      <c r="F30" s="306"/>
      <c r="G30" s="5"/>
      <c r="H30" s="306"/>
      <c r="I30" s="306"/>
      <c r="J30" s="306"/>
      <c r="K30" s="306"/>
      <c r="L30" s="306"/>
      <c r="M30" s="306"/>
      <c r="N30" s="306"/>
      <c r="O30" s="5"/>
      <c r="P30" s="306"/>
      <c r="Q30" s="306"/>
      <c r="R30" s="306"/>
      <c r="S30" s="306"/>
      <c r="T30" s="306"/>
      <c r="U30" s="306"/>
      <c r="V30" s="306"/>
      <c r="W30" s="10"/>
      <c r="X30" s="306"/>
      <c r="Y30" s="306"/>
      <c r="Z30" s="306"/>
      <c r="AA30" s="306"/>
      <c r="AB30" s="306"/>
      <c r="AC30" s="306"/>
      <c r="AD30" s="306"/>
      <c r="AE30" s="5"/>
      <c r="AF30" s="306"/>
      <c r="AG30" s="306"/>
      <c r="AH30" s="306"/>
      <c r="AI30" s="306"/>
      <c r="AJ30" s="306"/>
      <c r="AK30" s="306"/>
      <c r="AL30" s="306"/>
      <c r="AM30" s="5"/>
      <c r="AN30" s="306"/>
      <c r="AO30" s="306"/>
      <c r="AP30" s="306"/>
      <c r="AQ30" s="306"/>
      <c r="AR30" s="306"/>
      <c r="AS30" s="306"/>
      <c r="AT30" s="306"/>
      <c r="AU30" s="5"/>
      <c r="AV30" s="306"/>
      <c r="AW30" s="306"/>
      <c r="AX30" s="306"/>
      <c r="AY30" s="306"/>
      <c r="AZ30" s="306"/>
      <c r="BA30" s="306"/>
      <c r="BB30" s="306"/>
      <c r="BD30" s="306"/>
      <c r="BE30" s="306"/>
      <c r="BF30" s="306"/>
      <c r="BG30" s="306"/>
      <c r="BH30" s="306"/>
      <c r="BI30" s="306"/>
      <c r="BJ30" s="306"/>
      <c r="BK30" s="5"/>
    </row>
    <row r="31" spans="1:64" ht="0.75" hidden="1" customHeight="1" x14ac:dyDescent="0.2">
      <c r="A31" s="306"/>
      <c r="B31" s="306"/>
      <c r="C31" s="306"/>
      <c r="D31" s="306"/>
      <c r="E31" s="306"/>
      <c r="F31" s="306"/>
      <c r="G31" s="5"/>
      <c r="H31" s="306"/>
      <c r="I31" s="306"/>
      <c r="J31" s="306"/>
      <c r="K31" s="306"/>
      <c r="L31" s="306"/>
      <c r="M31" s="306"/>
      <c r="N31" s="306"/>
      <c r="O31" s="5"/>
      <c r="P31" s="306"/>
      <c r="Q31" s="306"/>
      <c r="R31" s="306"/>
      <c r="S31" s="306"/>
      <c r="T31" s="306"/>
      <c r="U31" s="306"/>
      <c r="V31" s="306"/>
      <c r="W31" s="10"/>
      <c r="X31" s="306"/>
      <c r="Y31" s="306"/>
      <c r="Z31" s="306"/>
      <c r="AA31" s="306"/>
      <c r="AB31" s="306"/>
      <c r="AC31" s="306"/>
      <c r="AD31" s="306"/>
      <c r="AE31" s="5"/>
      <c r="AF31" s="306"/>
      <c r="AG31" s="306"/>
      <c r="AH31" s="306"/>
      <c r="AI31" s="306"/>
      <c r="AJ31" s="306"/>
      <c r="AK31" s="306"/>
      <c r="AL31" s="306"/>
      <c r="AM31" s="5"/>
      <c r="AN31" s="306"/>
      <c r="AO31" s="306"/>
      <c r="AP31" s="306"/>
      <c r="AQ31" s="306"/>
      <c r="AR31" s="306"/>
      <c r="AS31" s="306"/>
      <c r="AT31" s="306"/>
      <c r="AU31" s="5"/>
      <c r="AV31" s="306"/>
      <c r="AW31" s="306"/>
      <c r="AX31" s="306"/>
      <c r="AY31" s="306"/>
      <c r="AZ31" s="306"/>
      <c r="BA31" s="306"/>
      <c r="BB31" s="306"/>
      <c r="BD31" s="306"/>
      <c r="BE31" s="306"/>
      <c r="BF31" s="306"/>
      <c r="BG31" s="306"/>
      <c r="BH31" s="306"/>
      <c r="BI31" s="306"/>
      <c r="BJ31" s="306"/>
      <c r="BK31" s="5"/>
    </row>
    <row r="32" spans="1:64" ht="12.75" customHeight="1" x14ac:dyDescent="0.2">
      <c r="B32" s="3"/>
      <c r="C32" s="7"/>
      <c r="D32" s="7"/>
      <c r="E32" s="7"/>
      <c r="F32" s="7"/>
      <c r="G32" s="7"/>
      <c r="H32" s="7"/>
      <c r="I32" s="5"/>
      <c r="J32" s="5"/>
      <c r="K32" s="5"/>
      <c r="L32" s="7"/>
      <c r="M32" s="7"/>
      <c r="N32" s="7"/>
      <c r="O32" s="7"/>
      <c r="P32" s="7"/>
      <c r="Q32" s="8"/>
      <c r="R32" s="9"/>
      <c r="S32" s="7"/>
      <c r="T32" s="7"/>
      <c r="U32" s="7"/>
      <c r="V32" s="7"/>
      <c r="W32" s="7"/>
      <c r="X32" s="7"/>
      <c r="Y32" s="7"/>
      <c r="Z32" s="7"/>
      <c r="AA32" s="4"/>
      <c r="AB32" s="4"/>
      <c r="AC32" s="7"/>
      <c r="AD32" s="7"/>
      <c r="AE32" s="7"/>
      <c r="AF32" s="7"/>
      <c r="AG32" s="7"/>
      <c r="AH32" s="7"/>
      <c r="AI32" s="5"/>
      <c r="AJ32" s="5"/>
      <c r="AK32" s="5"/>
      <c r="AL32" s="7"/>
      <c r="AM32" s="7"/>
      <c r="AN32" s="7"/>
      <c r="AO32" s="7"/>
      <c r="AP32" s="7"/>
      <c r="AQ32" s="4"/>
      <c r="AR32" s="4"/>
      <c r="AS32" s="7"/>
      <c r="AT32" s="7"/>
      <c r="AU32" s="7"/>
      <c r="AV32" s="7"/>
      <c r="AW32" s="7"/>
      <c r="AX32" s="7"/>
      <c r="AY32" s="4"/>
      <c r="AZ32" s="4"/>
      <c r="BA32" s="7"/>
      <c r="BB32" s="7"/>
      <c r="BC32" s="7"/>
      <c r="BD32" s="4"/>
      <c r="BE32" s="7"/>
      <c r="BF32" s="7"/>
      <c r="BG32" s="4"/>
      <c r="BH32" s="5"/>
      <c r="BI32" s="5"/>
      <c r="BJ32" s="5"/>
      <c r="BK32" s="5"/>
    </row>
    <row r="33" spans="10:63" ht="12.75" customHeight="1" x14ac:dyDescent="0.2">
      <c r="J33" s="343"/>
      <c r="K33" s="344"/>
      <c r="L33" s="318"/>
      <c r="O33" s="5"/>
      <c r="P33" s="5"/>
      <c r="R33" s="343" t="s">
        <v>21</v>
      </c>
      <c r="S33" s="344"/>
      <c r="T33" s="318"/>
      <c r="Z33" s="343">
        <v>8</v>
      </c>
      <c r="AA33" s="344"/>
      <c r="AB33" s="318"/>
      <c r="AH33" s="343" t="s">
        <v>19</v>
      </c>
      <c r="AI33" s="344"/>
      <c r="AJ33" s="318"/>
      <c r="AP33" s="343" t="s">
        <v>20</v>
      </c>
      <c r="AQ33" s="344"/>
      <c r="AR33" s="318"/>
      <c r="AX33" s="343" t="s">
        <v>10</v>
      </c>
      <c r="AY33" s="344"/>
      <c r="AZ33" s="318"/>
      <c r="BE33" s="317" t="s">
        <v>49</v>
      </c>
      <c r="BF33" s="318"/>
      <c r="BH33" s="317" t="s">
        <v>47</v>
      </c>
      <c r="BI33" s="318"/>
      <c r="BJ33" s="5"/>
      <c r="BK33" s="5"/>
    </row>
    <row r="34" spans="10:63" ht="12.75" customHeight="1" x14ac:dyDescent="0.2">
      <c r="J34" s="319"/>
      <c r="K34" s="345"/>
      <c r="L34" s="320"/>
      <c r="O34" s="5"/>
      <c r="P34" s="5"/>
      <c r="R34" s="319"/>
      <c r="S34" s="345"/>
      <c r="T34" s="320"/>
      <c r="Z34" s="319"/>
      <c r="AA34" s="345"/>
      <c r="AB34" s="320"/>
      <c r="AH34" s="319"/>
      <c r="AI34" s="345"/>
      <c r="AJ34" s="320"/>
      <c r="AP34" s="319"/>
      <c r="AQ34" s="345"/>
      <c r="AR34" s="320"/>
      <c r="AX34" s="319"/>
      <c r="AY34" s="345"/>
      <c r="AZ34" s="320"/>
      <c r="BE34" s="319"/>
      <c r="BF34" s="320"/>
      <c r="BH34" s="319"/>
      <c r="BI34" s="320"/>
      <c r="BJ34" s="5"/>
      <c r="BK34" s="5"/>
    </row>
    <row r="35" spans="10:63" ht="12.75" customHeight="1" x14ac:dyDescent="0.2">
      <c r="O35" s="5"/>
      <c r="P35" s="5"/>
      <c r="BF35" s="5"/>
      <c r="BH35" s="5"/>
      <c r="BI35" s="5"/>
      <c r="BJ35" s="5"/>
      <c r="BK35" s="5"/>
    </row>
    <row r="36" spans="10:63" x14ac:dyDescent="0.2">
      <c r="Q36" s="5"/>
      <c r="R36" s="5"/>
      <c r="S36" s="5"/>
      <c r="T36" s="5"/>
      <c r="U36" s="5"/>
      <c r="V36" s="5"/>
      <c r="W36" s="5"/>
    </row>
    <row r="37" spans="10:63" x14ac:dyDescent="0.2">
      <c r="Q37" s="5"/>
      <c r="R37" s="5"/>
      <c r="S37" s="5"/>
      <c r="T37" s="5"/>
      <c r="U37" s="5"/>
      <c r="V37" s="5"/>
      <c r="W37" s="5"/>
    </row>
    <row r="38" spans="10:63" x14ac:dyDescent="0.2">
      <c r="Q38" s="5"/>
      <c r="R38" s="5"/>
      <c r="S38" s="5"/>
      <c r="T38" s="5"/>
      <c r="U38" s="5"/>
      <c r="V38" s="5"/>
      <c r="W38" s="5"/>
    </row>
  </sheetData>
  <mergeCells count="72">
    <mergeCell ref="AT13:AT22"/>
    <mergeCell ref="AU13:AW14"/>
    <mergeCell ref="G13:G22"/>
    <mergeCell ref="H13:J14"/>
    <mergeCell ref="L13:O14"/>
    <mergeCell ref="AG13:AG22"/>
    <mergeCell ref="AH13:AJ14"/>
    <mergeCell ref="AX33:AZ34"/>
    <mergeCell ref="AH33:AJ34"/>
    <mergeCell ref="AV27:BB31"/>
    <mergeCell ref="J33:L34"/>
    <mergeCell ref="R33:T34"/>
    <mergeCell ref="Z33:AB34"/>
    <mergeCell ref="X27:AD31"/>
    <mergeCell ref="AP33:AR34"/>
    <mergeCell ref="H27:N31"/>
    <mergeCell ref="AF27:AL31"/>
    <mergeCell ref="P27:V31"/>
    <mergeCell ref="BE33:BF34"/>
    <mergeCell ref="BH33:BI34"/>
    <mergeCell ref="BF13:BG14"/>
    <mergeCell ref="BI13:BI22"/>
    <mergeCell ref="BH13:BH22"/>
    <mergeCell ref="BG27:BJ31"/>
    <mergeCell ref="BD27:BF31"/>
    <mergeCell ref="BG15:BG22"/>
    <mergeCell ref="BJ13:BJ22"/>
    <mergeCell ref="BE13:BE22"/>
    <mergeCell ref="BF15:BF22"/>
    <mergeCell ref="BD13:BD22"/>
    <mergeCell ref="A27:F31"/>
    <mergeCell ref="AN27:AT31"/>
    <mergeCell ref="A25:B25"/>
    <mergeCell ref="A13:B22"/>
    <mergeCell ref="A24:B24"/>
    <mergeCell ref="K13:K22"/>
    <mergeCell ref="C13:F14"/>
    <mergeCell ref="T13:T22"/>
    <mergeCell ref="U13:W14"/>
    <mergeCell ref="AC13:AF14"/>
    <mergeCell ref="AP13:AS14"/>
    <mergeCell ref="P13:S14"/>
    <mergeCell ref="X13:X22"/>
    <mergeCell ref="AB13:AB22"/>
    <mergeCell ref="AK13:AK22"/>
    <mergeCell ref="AL13:AO14"/>
    <mergeCell ref="BB26:BC26"/>
    <mergeCell ref="V11:AZ11"/>
    <mergeCell ref="BB6:BK6"/>
    <mergeCell ref="BK13:BK22"/>
    <mergeCell ref="BC12:BK12"/>
    <mergeCell ref="V7:AZ7"/>
    <mergeCell ref="V8:AZ8"/>
    <mergeCell ref="V10:AZ10"/>
    <mergeCell ref="V9:AZ9"/>
    <mergeCell ref="A12:BB12"/>
    <mergeCell ref="A23:B23"/>
    <mergeCell ref="BC13:BC22"/>
    <mergeCell ref="V6:AZ6"/>
    <mergeCell ref="AX13:AX22"/>
    <mergeCell ref="AY13:BB14"/>
    <mergeCell ref="Y13:AA14"/>
    <mergeCell ref="P5:BA5"/>
    <mergeCell ref="BC1:BH1"/>
    <mergeCell ref="V3:AZ3"/>
    <mergeCell ref="V1:AZ1"/>
    <mergeCell ref="BB3:BK3"/>
    <mergeCell ref="BB4:BK4"/>
    <mergeCell ref="BB5:BK5"/>
    <mergeCell ref="V2:AZ2"/>
    <mergeCell ref="V4:AZ4"/>
    <mergeCell ref="BB2:BK2"/>
  </mergeCells>
  <phoneticPr fontId="4" type="noConversion"/>
  <pageMargins left="0" right="0" top="0.78740157480314965" bottom="0.39370078740157483" header="0.39370078740157483" footer="0.3937007874015748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45"/>
  <sheetViews>
    <sheetView tabSelected="1" topLeftCell="A40" zoomScaleNormal="100" zoomScaleSheetLayoutView="130" workbookViewId="0">
      <selection activeCell="B29" sqref="B29:G52"/>
    </sheetView>
  </sheetViews>
  <sheetFormatPr defaultRowHeight="12.75" x14ac:dyDescent="0.2"/>
  <cols>
    <col min="1" max="1" width="12" style="25" customWidth="1"/>
    <col min="2" max="2" width="73.85546875" style="25" customWidth="1"/>
    <col min="3" max="3" width="8.140625" style="24" customWidth="1"/>
    <col min="4" max="4" width="7.85546875" style="24" customWidth="1"/>
    <col min="5" max="5" width="6.7109375" style="24" customWidth="1"/>
    <col min="6" max="6" width="7.28515625" style="24" customWidth="1"/>
    <col min="7" max="7" width="6.85546875" style="24" customWidth="1"/>
    <col min="8" max="9" width="7.140625" style="24" customWidth="1"/>
    <col min="10" max="10" width="6.5703125" style="24" customWidth="1"/>
    <col min="11" max="12" width="6.7109375" style="24" customWidth="1"/>
    <col min="13" max="13" width="6.28515625" style="24" customWidth="1"/>
    <col min="14" max="14" width="6.7109375" style="82" customWidth="1"/>
    <col min="15" max="15" width="7" style="82" customWidth="1"/>
    <col min="16" max="16" width="6.7109375" style="24" customWidth="1"/>
    <col min="17" max="17" width="7.7109375" style="24" customWidth="1"/>
    <col min="18" max="18" width="7.28515625" style="24" customWidth="1"/>
    <col min="19" max="19" width="7.28515625" style="24" bestFit="1" customWidth="1"/>
    <col min="20" max="20" width="4.140625" style="24" customWidth="1"/>
    <col min="21" max="21" width="4.140625" style="24" hidden="1" customWidth="1"/>
    <col min="22" max="16384" width="9.140625" style="25"/>
  </cols>
  <sheetData>
    <row r="1" spans="1:21" ht="15.75" x14ac:dyDescent="0.2">
      <c r="A1" s="365" t="s">
        <v>22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</row>
    <row r="3" spans="1:21" ht="23.25" customHeight="1" x14ac:dyDescent="0.2">
      <c r="A3" s="348" t="s">
        <v>23</v>
      </c>
      <c r="B3" s="368" t="s">
        <v>313</v>
      </c>
      <c r="C3" s="377" t="s">
        <v>63</v>
      </c>
      <c r="D3" s="390"/>
      <c r="E3" s="391"/>
      <c r="F3" s="371" t="s">
        <v>28</v>
      </c>
      <c r="G3" s="372"/>
      <c r="H3" s="373"/>
      <c r="I3" s="373"/>
      <c r="J3" s="373"/>
      <c r="K3" s="374"/>
      <c r="L3" s="377" t="s">
        <v>59</v>
      </c>
      <c r="M3" s="378"/>
      <c r="N3" s="377" t="s">
        <v>120</v>
      </c>
      <c r="O3" s="390"/>
      <c r="P3" s="390"/>
      <c r="Q3" s="390"/>
      <c r="R3" s="390"/>
      <c r="S3" s="391"/>
      <c r="T3" s="77"/>
      <c r="U3" s="75"/>
    </row>
    <row r="4" spans="1:21" ht="15" customHeight="1" x14ac:dyDescent="0.2">
      <c r="A4" s="366"/>
      <c r="B4" s="369"/>
      <c r="C4" s="392"/>
      <c r="D4" s="266"/>
      <c r="E4" s="393"/>
      <c r="F4" s="384" t="s">
        <v>29</v>
      </c>
      <c r="G4" s="381" t="s">
        <v>33</v>
      </c>
      <c r="H4" s="375" t="s">
        <v>30</v>
      </c>
      <c r="I4" s="376"/>
      <c r="J4" s="376"/>
      <c r="K4" s="376"/>
      <c r="L4" s="379"/>
      <c r="M4" s="380"/>
      <c r="N4" s="394"/>
      <c r="O4" s="395"/>
      <c r="P4" s="395"/>
      <c r="Q4" s="395"/>
      <c r="R4" s="395"/>
      <c r="S4" s="396"/>
      <c r="T4" s="77"/>
      <c r="U4" s="76"/>
    </row>
    <row r="5" spans="1:21" ht="18" customHeight="1" x14ac:dyDescent="0.2">
      <c r="A5" s="366"/>
      <c r="B5" s="369"/>
      <c r="C5" s="394"/>
      <c r="D5" s="395"/>
      <c r="E5" s="396"/>
      <c r="F5" s="385"/>
      <c r="G5" s="382"/>
      <c r="H5" s="381" t="s">
        <v>31</v>
      </c>
      <c r="I5" s="389" t="s">
        <v>32</v>
      </c>
      <c r="J5" s="389"/>
      <c r="K5" s="389"/>
      <c r="L5" s="387" t="s">
        <v>36</v>
      </c>
      <c r="M5" s="387" t="s">
        <v>37</v>
      </c>
      <c r="N5" s="319" t="s">
        <v>258</v>
      </c>
      <c r="O5" s="320"/>
      <c r="P5" s="319" t="s">
        <v>25</v>
      </c>
      <c r="Q5" s="320"/>
      <c r="R5" s="319" t="s">
        <v>211</v>
      </c>
      <c r="S5" s="320"/>
      <c r="T5" s="25"/>
      <c r="U5" s="25"/>
    </row>
    <row r="6" spans="1:21" ht="113.25" customHeight="1" x14ac:dyDescent="0.2">
      <c r="A6" s="367"/>
      <c r="B6" s="370"/>
      <c r="C6" s="184" t="s">
        <v>61</v>
      </c>
      <c r="D6" s="184" t="s">
        <v>62</v>
      </c>
      <c r="E6" s="184" t="s">
        <v>300</v>
      </c>
      <c r="F6" s="385"/>
      <c r="G6" s="383"/>
      <c r="H6" s="386"/>
      <c r="I6" s="185" t="s">
        <v>137</v>
      </c>
      <c r="J6" s="185" t="s">
        <v>34</v>
      </c>
      <c r="K6" s="185" t="s">
        <v>35</v>
      </c>
      <c r="L6" s="388"/>
      <c r="M6" s="388"/>
      <c r="N6" s="55" t="s">
        <v>179</v>
      </c>
      <c r="O6" s="56" t="s">
        <v>210</v>
      </c>
      <c r="P6" s="55" t="s">
        <v>212</v>
      </c>
      <c r="Q6" s="56" t="s">
        <v>213</v>
      </c>
      <c r="R6" s="56" t="s">
        <v>214</v>
      </c>
      <c r="S6" s="56" t="s">
        <v>215</v>
      </c>
      <c r="T6" s="25"/>
      <c r="U6" s="25"/>
    </row>
    <row r="7" spans="1:21" s="50" customFormat="1" ht="17.25" customHeight="1" thickBot="1" x14ac:dyDescent="0.25">
      <c r="A7" s="97"/>
      <c r="B7" s="101" t="s">
        <v>223</v>
      </c>
      <c r="C7" s="98">
        <v>13</v>
      </c>
      <c r="D7" s="98" t="s">
        <v>323</v>
      </c>
      <c r="E7" s="98">
        <v>2</v>
      </c>
      <c r="F7" s="102">
        <f t="shared" ref="F7:S7" si="0">F8+F27</f>
        <v>5291.5</v>
      </c>
      <c r="G7" s="102">
        <f t="shared" si="0"/>
        <v>1763.5</v>
      </c>
      <c r="H7" s="102">
        <f t="shared" si="0"/>
        <v>3528</v>
      </c>
      <c r="I7" s="102">
        <f t="shared" si="0"/>
        <v>1845</v>
      </c>
      <c r="J7" s="102">
        <f t="shared" si="0"/>
        <v>1645</v>
      </c>
      <c r="K7" s="102">
        <f t="shared" si="0"/>
        <v>40</v>
      </c>
      <c r="L7" s="102">
        <f t="shared" si="0"/>
        <v>144</v>
      </c>
      <c r="M7" s="102">
        <f t="shared" si="0"/>
        <v>216</v>
      </c>
      <c r="N7" s="102">
        <f t="shared" si="0"/>
        <v>612</v>
      </c>
      <c r="O7" s="102">
        <f t="shared" si="0"/>
        <v>792</v>
      </c>
      <c r="P7" s="102">
        <f t="shared" si="0"/>
        <v>612</v>
      </c>
      <c r="Q7" s="102">
        <f t="shared" si="0"/>
        <v>612</v>
      </c>
      <c r="R7" s="102">
        <f t="shared" si="0"/>
        <v>576</v>
      </c>
      <c r="S7" s="102">
        <f t="shared" si="0"/>
        <v>324</v>
      </c>
    </row>
    <row r="8" spans="1:21" s="50" customFormat="1" ht="17.25" customHeight="1" thickBot="1" x14ac:dyDescent="0.25">
      <c r="A8" s="236" t="s">
        <v>285</v>
      </c>
      <c r="B8" s="237" t="s">
        <v>286</v>
      </c>
      <c r="C8" s="113">
        <v>5</v>
      </c>
      <c r="D8" s="113" t="s">
        <v>314</v>
      </c>
      <c r="E8" s="113">
        <v>0</v>
      </c>
      <c r="F8" s="114">
        <f>F9+F18</f>
        <v>2106</v>
      </c>
      <c r="G8" s="114">
        <f t="shared" ref="G8:S8" si="1">G9+G18</f>
        <v>702</v>
      </c>
      <c r="H8" s="114">
        <f t="shared" si="1"/>
        <v>1404</v>
      </c>
      <c r="I8" s="114">
        <f t="shared" si="1"/>
        <v>872</v>
      </c>
      <c r="J8" s="114">
        <f t="shared" si="1"/>
        <v>532</v>
      </c>
      <c r="K8" s="114">
        <f t="shared" si="1"/>
        <v>0</v>
      </c>
      <c r="L8" s="114">
        <f t="shared" si="1"/>
        <v>0</v>
      </c>
      <c r="M8" s="114">
        <f t="shared" si="1"/>
        <v>0</v>
      </c>
      <c r="N8" s="114">
        <f t="shared" si="1"/>
        <v>612</v>
      </c>
      <c r="O8" s="114">
        <f t="shared" si="1"/>
        <v>792</v>
      </c>
      <c r="P8" s="114">
        <f t="shared" si="1"/>
        <v>0</v>
      </c>
      <c r="Q8" s="114">
        <f t="shared" si="1"/>
        <v>0</v>
      </c>
      <c r="R8" s="114">
        <f t="shared" si="1"/>
        <v>0</v>
      </c>
      <c r="S8" s="114">
        <f t="shared" si="1"/>
        <v>0</v>
      </c>
    </row>
    <row r="9" spans="1:21" s="93" customFormat="1" ht="17.25" customHeight="1" thickBot="1" x14ac:dyDescent="0.25">
      <c r="A9" s="236"/>
      <c r="B9" s="237" t="s">
        <v>233</v>
      </c>
      <c r="C9" s="113">
        <v>3</v>
      </c>
      <c r="D9" s="113">
        <v>5</v>
      </c>
      <c r="E9" s="260" t="s">
        <v>305</v>
      </c>
      <c r="F9" s="114">
        <f>F10+F11+F12+F13+F14+F15+F16+F17</f>
        <v>1329</v>
      </c>
      <c r="G9" s="114">
        <f t="shared" ref="G9:J9" si="2">G10+G11+G12+G13+G14+G15+G16+G17</f>
        <v>443</v>
      </c>
      <c r="H9" s="114">
        <f t="shared" si="2"/>
        <v>886</v>
      </c>
      <c r="I9" s="114">
        <f t="shared" si="2"/>
        <v>532</v>
      </c>
      <c r="J9" s="114">
        <f t="shared" si="2"/>
        <v>354</v>
      </c>
      <c r="K9" s="114">
        <f t="shared" ref="K9:M9" si="3">K10+K11+K12+K13+K16+K17+K18+K19</f>
        <v>0</v>
      </c>
      <c r="L9" s="114">
        <f t="shared" si="3"/>
        <v>0</v>
      </c>
      <c r="M9" s="114">
        <f t="shared" si="3"/>
        <v>0</v>
      </c>
      <c r="N9" s="114">
        <f>N10+N11+N12+N13+N14+N15+N16+N17</f>
        <v>374</v>
      </c>
      <c r="O9" s="114">
        <f>O10+O11+O12+O13+O14+O15+O16+O17</f>
        <v>512</v>
      </c>
      <c r="P9" s="246">
        <f t="shared" ref="P9:S9" si="4">P10+P13+P14+P17+P18+P19</f>
        <v>0</v>
      </c>
      <c r="Q9" s="246">
        <f t="shared" si="4"/>
        <v>0</v>
      </c>
      <c r="R9" s="246">
        <f t="shared" si="4"/>
        <v>0</v>
      </c>
      <c r="S9" s="246">
        <f t="shared" si="4"/>
        <v>0</v>
      </c>
    </row>
    <row r="10" spans="1:21" s="50" customFormat="1" ht="17.25" customHeight="1" x14ac:dyDescent="0.2">
      <c r="A10" s="119" t="s">
        <v>192</v>
      </c>
      <c r="B10" s="119" t="s">
        <v>193</v>
      </c>
      <c r="C10" s="239">
        <v>2</v>
      </c>
      <c r="D10" s="120">
        <v>1</v>
      </c>
      <c r="E10" s="120"/>
      <c r="F10" s="121">
        <f t="shared" ref="F10:F17" si="5">G10+H10</f>
        <v>117</v>
      </c>
      <c r="G10" s="121">
        <v>39</v>
      </c>
      <c r="H10" s="121">
        <f>N10+O10</f>
        <v>78</v>
      </c>
      <c r="I10" s="121">
        <v>54</v>
      </c>
      <c r="J10" s="120">
        <v>24</v>
      </c>
      <c r="K10" s="120"/>
      <c r="L10" s="120"/>
      <c r="M10" s="120"/>
      <c r="N10" s="120">
        <v>34</v>
      </c>
      <c r="O10" s="120">
        <v>44</v>
      </c>
      <c r="P10" s="120"/>
      <c r="Q10" s="117"/>
      <c r="R10" s="247"/>
      <c r="S10" s="247"/>
    </row>
    <row r="11" spans="1:21" s="50" customFormat="1" ht="17.25" customHeight="1" x14ac:dyDescent="0.2">
      <c r="A11" s="119" t="s">
        <v>195</v>
      </c>
      <c r="B11" s="119" t="s">
        <v>194</v>
      </c>
      <c r="C11" s="243"/>
      <c r="D11" s="120">
        <v>2</v>
      </c>
      <c r="E11" s="120"/>
      <c r="F11" s="121">
        <f t="shared" si="5"/>
        <v>176</v>
      </c>
      <c r="G11" s="121">
        <v>59</v>
      </c>
      <c r="H11" s="121">
        <f t="shared" ref="H11:H26" si="6">SUM(N11:O11)</f>
        <v>117</v>
      </c>
      <c r="I11" s="121">
        <v>75</v>
      </c>
      <c r="J11" s="120">
        <v>42</v>
      </c>
      <c r="K11" s="120"/>
      <c r="L11" s="120"/>
      <c r="M11" s="120"/>
      <c r="N11" s="120">
        <v>51</v>
      </c>
      <c r="O11" s="120">
        <v>66</v>
      </c>
      <c r="P11" s="120"/>
      <c r="Q11" s="120"/>
      <c r="R11" s="122"/>
      <c r="S11" s="122"/>
    </row>
    <row r="12" spans="1:21" s="50" customFormat="1" ht="17.25" customHeight="1" x14ac:dyDescent="0.2">
      <c r="A12" s="119" t="s">
        <v>196</v>
      </c>
      <c r="B12" s="119" t="s">
        <v>78</v>
      </c>
      <c r="C12" s="120"/>
      <c r="D12" s="120">
        <v>2</v>
      </c>
      <c r="E12" s="120"/>
      <c r="F12" s="121">
        <f t="shared" si="5"/>
        <v>176</v>
      </c>
      <c r="G12" s="121">
        <v>59</v>
      </c>
      <c r="H12" s="121">
        <f t="shared" si="6"/>
        <v>117</v>
      </c>
      <c r="I12" s="121"/>
      <c r="J12" s="120">
        <v>117</v>
      </c>
      <c r="K12" s="120"/>
      <c r="L12" s="120"/>
      <c r="M12" s="120"/>
      <c r="N12" s="120">
        <v>51</v>
      </c>
      <c r="O12" s="120">
        <v>66</v>
      </c>
      <c r="P12" s="120"/>
      <c r="Q12" s="120"/>
      <c r="R12" s="122"/>
      <c r="S12" s="122"/>
    </row>
    <row r="13" spans="1:21" s="50" customFormat="1" ht="17.25" customHeight="1" x14ac:dyDescent="0.2">
      <c r="A13" s="119" t="s">
        <v>197</v>
      </c>
      <c r="B13" s="155" t="s">
        <v>81</v>
      </c>
      <c r="C13" s="120">
        <v>2</v>
      </c>
      <c r="D13" s="120"/>
      <c r="E13" s="120"/>
      <c r="F13" s="121">
        <f t="shared" si="5"/>
        <v>351</v>
      </c>
      <c r="G13" s="121">
        <v>117</v>
      </c>
      <c r="H13" s="121">
        <f t="shared" si="6"/>
        <v>234</v>
      </c>
      <c r="I13" s="121">
        <v>192</v>
      </c>
      <c r="J13" s="120">
        <v>42</v>
      </c>
      <c r="K13" s="120"/>
      <c r="L13" s="120"/>
      <c r="M13" s="120"/>
      <c r="N13" s="120">
        <v>102</v>
      </c>
      <c r="O13" s="120">
        <v>132</v>
      </c>
      <c r="P13" s="120"/>
      <c r="Q13" s="120"/>
      <c r="R13" s="122"/>
      <c r="S13" s="122"/>
    </row>
    <row r="14" spans="1:21" s="50" customFormat="1" ht="17.25" customHeight="1" x14ac:dyDescent="0.2">
      <c r="A14" s="119" t="s">
        <v>198</v>
      </c>
      <c r="B14" s="119" t="s">
        <v>79</v>
      </c>
      <c r="C14" s="120">
        <v>2</v>
      </c>
      <c r="D14" s="120"/>
      <c r="E14" s="120"/>
      <c r="F14" s="121">
        <f t="shared" si="5"/>
        <v>175</v>
      </c>
      <c r="G14" s="121">
        <v>58</v>
      </c>
      <c r="H14" s="121">
        <f t="shared" si="6"/>
        <v>117</v>
      </c>
      <c r="I14" s="121">
        <v>117</v>
      </c>
      <c r="J14" s="120"/>
      <c r="K14" s="120"/>
      <c r="L14" s="120"/>
      <c r="M14" s="120"/>
      <c r="N14" s="120">
        <v>51</v>
      </c>
      <c r="O14" s="120">
        <v>66</v>
      </c>
      <c r="P14" s="117"/>
      <c r="Q14" s="117"/>
      <c r="R14" s="247"/>
      <c r="S14" s="247"/>
    </row>
    <row r="15" spans="1:21" s="50" customFormat="1" ht="17.25" customHeight="1" x14ac:dyDescent="0.2">
      <c r="A15" s="119" t="s">
        <v>200</v>
      </c>
      <c r="B15" s="119" t="s">
        <v>80</v>
      </c>
      <c r="C15" s="120"/>
      <c r="D15" s="120" t="s">
        <v>199</v>
      </c>
      <c r="E15" s="120"/>
      <c r="F15" s="121">
        <f t="shared" si="5"/>
        <v>175</v>
      </c>
      <c r="G15" s="121">
        <v>58</v>
      </c>
      <c r="H15" s="121">
        <f t="shared" si="6"/>
        <v>117</v>
      </c>
      <c r="I15" s="121">
        <v>8</v>
      </c>
      <c r="J15" s="120">
        <v>109</v>
      </c>
      <c r="K15" s="120"/>
      <c r="L15" s="120"/>
      <c r="M15" s="120"/>
      <c r="N15" s="120">
        <v>51</v>
      </c>
      <c r="O15" s="120">
        <v>66</v>
      </c>
      <c r="P15" s="120"/>
      <c r="Q15" s="120"/>
      <c r="R15" s="122"/>
      <c r="S15" s="122"/>
    </row>
    <row r="16" spans="1:21" s="50" customFormat="1" ht="17.25" customHeight="1" x14ac:dyDescent="0.2">
      <c r="A16" s="119" t="s">
        <v>201</v>
      </c>
      <c r="B16" s="119" t="s">
        <v>239</v>
      </c>
      <c r="C16" s="120"/>
      <c r="D16" s="120">
        <v>2</v>
      </c>
      <c r="E16" s="120"/>
      <c r="F16" s="121">
        <f t="shared" si="5"/>
        <v>104</v>
      </c>
      <c r="G16" s="121">
        <v>34</v>
      </c>
      <c r="H16" s="121">
        <f>SUM(N16:O16)</f>
        <v>70</v>
      </c>
      <c r="I16" s="121">
        <v>58</v>
      </c>
      <c r="J16" s="120">
        <v>12</v>
      </c>
      <c r="K16" s="120"/>
      <c r="L16" s="120"/>
      <c r="M16" s="120"/>
      <c r="N16" s="120">
        <v>34</v>
      </c>
      <c r="O16" s="120">
        <v>36</v>
      </c>
      <c r="P16" s="120"/>
      <c r="Q16" s="120"/>
      <c r="R16" s="122"/>
      <c r="S16" s="122"/>
    </row>
    <row r="17" spans="1:19" s="50" customFormat="1" ht="17.25" customHeight="1" thickBot="1" x14ac:dyDescent="0.25">
      <c r="A17" s="240" t="s">
        <v>203</v>
      </c>
      <c r="B17" s="240" t="s">
        <v>287</v>
      </c>
      <c r="C17" s="241"/>
      <c r="D17" s="241">
        <v>2</v>
      </c>
      <c r="E17" s="241"/>
      <c r="F17" s="242">
        <f t="shared" si="5"/>
        <v>55</v>
      </c>
      <c r="G17" s="242">
        <v>19</v>
      </c>
      <c r="H17" s="242">
        <f t="shared" si="6"/>
        <v>36</v>
      </c>
      <c r="I17" s="242">
        <v>28</v>
      </c>
      <c r="J17" s="241">
        <v>8</v>
      </c>
      <c r="K17" s="241"/>
      <c r="L17" s="241"/>
      <c r="M17" s="241"/>
      <c r="N17" s="241">
        <v>0</v>
      </c>
      <c r="O17" s="241">
        <v>36</v>
      </c>
      <c r="P17" s="120"/>
      <c r="Q17" s="120"/>
      <c r="R17" s="122"/>
      <c r="S17" s="122"/>
    </row>
    <row r="18" spans="1:19" s="50" customFormat="1" ht="17.25" customHeight="1" thickBot="1" x14ac:dyDescent="0.25">
      <c r="A18" s="111"/>
      <c r="B18" s="112" t="s">
        <v>245</v>
      </c>
      <c r="C18" s="113">
        <v>2</v>
      </c>
      <c r="D18" s="113" t="s">
        <v>324</v>
      </c>
      <c r="E18" s="260" t="s">
        <v>305</v>
      </c>
      <c r="F18" s="114">
        <f>F19+F20+F21+F22+F23+F24+F25+F26</f>
        <v>777</v>
      </c>
      <c r="G18" s="114">
        <f t="shared" ref="G18:O18" si="7">G19+G20+G21+G22+G23+G24+G25+G26</f>
        <v>259</v>
      </c>
      <c r="H18" s="114">
        <f t="shared" si="7"/>
        <v>518</v>
      </c>
      <c r="I18" s="114">
        <f t="shared" si="7"/>
        <v>340</v>
      </c>
      <c r="J18" s="114">
        <f t="shared" si="7"/>
        <v>178</v>
      </c>
      <c r="K18" s="114">
        <f t="shared" si="7"/>
        <v>0</v>
      </c>
      <c r="L18" s="114">
        <f t="shared" si="7"/>
        <v>0</v>
      </c>
      <c r="M18" s="114">
        <f t="shared" si="7"/>
        <v>0</v>
      </c>
      <c r="N18" s="114">
        <f t="shared" si="7"/>
        <v>238</v>
      </c>
      <c r="O18" s="114">
        <f t="shared" si="7"/>
        <v>280</v>
      </c>
      <c r="P18" s="120"/>
      <c r="Q18" s="120"/>
      <c r="R18" s="122"/>
      <c r="S18" s="122"/>
    </row>
    <row r="19" spans="1:19" s="50" customFormat="1" ht="17.25" customHeight="1" x14ac:dyDescent="0.25">
      <c r="A19" s="249" t="s">
        <v>205</v>
      </c>
      <c r="B19" s="249" t="s">
        <v>202</v>
      </c>
      <c r="C19" s="250">
        <v>2</v>
      </c>
      <c r="D19" s="250"/>
      <c r="E19" s="250"/>
      <c r="F19" s="238">
        <f t="shared" ref="F19:F25" si="8">G19+H19</f>
        <v>150</v>
      </c>
      <c r="G19" s="251">
        <v>50</v>
      </c>
      <c r="H19" s="251">
        <f t="shared" si="6"/>
        <v>100</v>
      </c>
      <c r="I19" s="252">
        <v>26</v>
      </c>
      <c r="J19" s="253">
        <v>74</v>
      </c>
      <c r="K19" s="250"/>
      <c r="L19" s="250"/>
      <c r="M19" s="250"/>
      <c r="N19" s="250">
        <v>34</v>
      </c>
      <c r="O19" s="250">
        <v>66</v>
      </c>
      <c r="P19" s="120"/>
      <c r="Q19" s="120"/>
      <c r="R19" s="122"/>
      <c r="S19" s="122"/>
    </row>
    <row r="20" spans="1:19" s="93" customFormat="1" ht="17.25" customHeight="1" x14ac:dyDescent="0.25">
      <c r="A20" s="254" t="s">
        <v>207</v>
      </c>
      <c r="B20" s="254" t="s">
        <v>204</v>
      </c>
      <c r="C20" s="253">
        <v>2</v>
      </c>
      <c r="D20" s="253"/>
      <c r="E20" s="253"/>
      <c r="F20" s="128">
        <f t="shared" si="8"/>
        <v>117</v>
      </c>
      <c r="G20" s="252">
        <v>39</v>
      </c>
      <c r="H20" s="252">
        <f t="shared" si="6"/>
        <v>78</v>
      </c>
      <c r="I20" s="252">
        <v>78</v>
      </c>
      <c r="J20" s="253"/>
      <c r="K20" s="253"/>
      <c r="L20" s="253"/>
      <c r="M20" s="253"/>
      <c r="N20" s="253">
        <v>34</v>
      </c>
      <c r="O20" s="253">
        <v>44</v>
      </c>
      <c r="P20" s="243"/>
      <c r="Q20" s="243"/>
      <c r="R20" s="118"/>
      <c r="S20" s="118"/>
    </row>
    <row r="21" spans="1:19" s="50" customFormat="1" ht="17.25" customHeight="1" x14ac:dyDescent="0.25">
      <c r="A21" s="254" t="s">
        <v>209</v>
      </c>
      <c r="B21" s="254" t="s">
        <v>234</v>
      </c>
      <c r="C21" s="253"/>
      <c r="D21" s="253">
        <v>2</v>
      </c>
      <c r="E21" s="253"/>
      <c r="F21" s="128">
        <f t="shared" si="8"/>
        <v>108</v>
      </c>
      <c r="G21" s="252">
        <v>36</v>
      </c>
      <c r="H21" s="252">
        <f t="shared" si="6"/>
        <v>72</v>
      </c>
      <c r="I21" s="252">
        <v>52</v>
      </c>
      <c r="J21" s="253">
        <v>20</v>
      </c>
      <c r="K21" s="253"/>
      <c r="L21" s="253"/>
      <c r="M21" s="253"/>
      <c r="N21" s="253">
        <v>34</v>
      </c>
      <c r="O21" s="253">
        <v>38</v>
      </c>
      <c r="P21" s="120"/>
      <c r="Q21" s="120"/>
      <c r="R21" s="122"/>
      <c r="S21" s="122"/>
    </row>
    <row r="22" spans="1:19" s="50" customFormat="1" ht="17.25" customHeight="1" x14ac:dyDescent="0.25">
      <c r="A22" s="254" t="s">
        <v>236</v>
      </c>
      <c r="B22" s="254" t="s">
        <v>235</v>
      </c>
      <c r="C22" s="253"/>
      <c r="D22" s="253">
        <v>2</v>
      </c>
      <c r="E22" s="253"/>
      <c r="F22" s="128">
        <f t="shared" si="8"/>
        <v>128</v>
      </c>
      <c r="G22" s="252">
        <v>43</v>
      </c>
      <c r="H22" s="252">
        <f t="shared" si="6"/>
        <v>85</v>
      </c>
      <c r="I22" s="252">
        <v>55</v>
      </c>
      <c r="J22" s="253">
        <v>30</v>
      </c>
      <c r="K22" s="253"/>
      <c r="L22" s="253"/>
      <c r="M22" s="253"/>
      <c r="N22" s="253">
        <v>34</v>
      </c>
      <c r="O22" s="253">
        <v>51</v>
      </c>
      <c r="P22" s="120"/>
      <c r="Q22" s="120"/>
      <c r="R22" s="122"/>
      <c r="S22" s="122"/>
    </row>
    <row r="23" spans="1:19" s="93" customFormat="1" ht="17.25" customHeight="1" x14ac:dyDescent="0.25">
      <c r="A23" s="87" t="s">
        <v>237</v>
      </c>
      <c r="B23" s="87" t="s">
        <v>206</v>
      </c>
      <c r="C23" s="131"/>
      <c r="D23" s="120" t="s">
        <v>301</v>
      </c>
      <c r="E23" s="131"/>
      <c r="F23" s="128">
        <f t="shared" si="8"/>
        <v>124</v>
      </c>
      <c r="G23" s="128">
        <v>41</v>
      </c>
      <c r="H23" s="252">
        <f t="shared" si="6"/>
        <v>83</v>
      </c>
      <c r="I23" s="128">
        <v>67</v>
      </c>
      <c r="J23" s="129">
        <v>16</v>
      </c>
      <c r="K23" s="130"/>
      <c r="L23" s="87"/>
      <c r="M23" s="87"/>
      <c r="N23" s="129">
        <v>51</v>
      </c>
      <c r="O23" s="131">
        <v>32</v>
      </c>
      <c r="P23" s="120"/>
      <c r="Q23" s="120"/>
      <c r="R23" s="122"/>
      <c r="S23" s="122"/>
    </row>
    <row r="24" spans="1:19" s="93" customFormat="1" ht="17.25" customHeight="1" x14ac:dyDescent="0.25">
      <c r="A24" s="87" t="s">
        <v>241</v>
      </c>
      <c r="B24" s="87" t="s">
        <v>208</v>
      </c>
      <c r="C24" s="131"/>
      <c r="D24" s="259">
        <v>2</v>
      </c>
      <c r="E24" s="131"/>
      <c r="F24" s="128">
        <f t="shared" si="8"/>
        <v>54</v>
      </c>
      <c r="G24" s="128">
        <v>18</v>
      </c>
      <c r="H24" s="252">
        <f t="shared" si="6"/>
        <v>36</v>
      </c>
      <c r="I24" s="128">
        <v>24</v>
      </c>
      <c r="J24" s="129">
        <v>12</v>
      </c>
      <c r="K24" s="130"/>
      <c r="L24" s="87"/>
      <c r="M24" s="87"/>
      <c r="N24" s="129">
        <v>17</v>
      </c>
      <c r="O24" s="131">
        <v>19</v>
      </c>
      <c r="P24" s="120"/>
      <c r="Q24" s="120"/>
      <c r="R24" s="122"/>
      <c r="S24" s="122"/>
    </row>
    <row r="25" spans="1:19" s="50" customFormat="1" ht="17.25" customHeight="1" thickBot="1" x14ac:dyDescent="0.3">
      <c r="A25" s="87" t="s">
        <v>288</v>
      </c>
      <c r="B25" s="87" t="s">
        <v>238</v>
      </c>
      <c r="C25" s="131"/>
      <c r="D25" s="241" t="s">
        <v>301</v>
      </c>
      <c r="E25" s="131"/>
      <c r="F25" s="128">
        <f t="shared" si="8"/>
        <v>54</v>
      </c>
      <c r="G25" s="128">
        <v>18</v>
      </c>
      <c r="H25" s="252">
        <f t="shared" si="6"/>
        <v>36</v>
      </c>
      <c r="I25" s="128">
        <v>25</v>
      </c>
      <c r="J25" s="129">
        <v>11</v>
      </c>
      <c r="K25" s="130"/>
      <c r="L25" s="87"/>
      <c r="M25" s="87"/>
      <c r="N25" s="129">
        <v>17</v>
      </c>
      <c r="O25" s="131">
        <v>19</v>
      </c>
      <c r="P25" s="248"/>
      <c r="Q25" s="89"/>
      <c r="R25" s="248"/>
      <c r="S25" s="122"/>
    </row>
    <row r="26" spans="1:19" s="50" customFormat="1" ht="17.25" customHeight="1" thickBot="1" x14ac:dyDescent="0.3">
      <c r="A26" s="87" t="s">
        <v>289</v>
      </c>
      <c r="B26" s="87" t="s">
        <v>240</v>
      </c>
      <c r="C26" s="135"/>
      <c r="D26" s="135">
        <v>2</v>
      </c>
      <c r="E26" s="135"/>
      <c r="F26" s="132">
        <f>G26+H26</f>
        <v>42</v>
      </c>
      <c r="G26" s="132">
        <v>14</v>
      </c>
      <c r="H26" s="255">
        <f t="shared" si="6"/>
        <v>28</v>
      </c>
      <c r="I26" s="132">
        <v>13</v>
      </c>
      <c r="J26" s="133">
        <v>15</v>
      </c>
      <c r="K26" s="134"/>
      <c r="L26" s="100"/>
      <c r="M26" s="100"/>
      <c r="N26" s="133">
        <v>17</v>
      </c>
      <c r="O26" s="135">
        <v>11</v>
      </c>
      <c r="P26" s="263"/>
      <c r="Q26" s="99"/>
      <c r="R26" s="263"/>
      <c r="S26" s="125"/>
    </row>
    <row r="27" spans="1:19" s="93" customFormat="1" ht="16.5" customHeight="1" thickBot="1" x14ac:dyDescent="0.3">
      <c r="A27" s="225"/>
      <c r="B27" s="226" t="s">
        <v>223</v>
      </c>
      <c r="C27" s="167">
        <v>8</v>
      </c>
      <c r="D27" s="167" t="s">
        <v>322</v>
      </c>
      <c r="E27" s="167">
        <v>2</v>
      </c>
      <c r="F27" s="227">
        <f>F28+F34+F37</f>
        <v>3185.5</v>
      </c>
      <c r="G27" s="227">
        <f t="shared" ref="G27:S27" si="9">G28+G34+G37</f>
        <v>1061.5</v>
      </c>
      <c r="H27" s="227">
        <f t="shared" si="9"/>
        <v>2124</v>
      </c>
      <c r="I27" s="227">
        <f t="shared" si="9"/>
        <v>973</v>
      </c>
      <c r="J27" s="227">
        <f t="shared" si="9"/>
        <v>1113</v>
      </c>
      <c r="K27" s="227">
        <f t="shared" si="9"/>
        <v>40</v>
      </c>
      <c r="L27" s="227">
        <f t="shared" si="9"/>
        <v>144</v>
      </c>
      <c r="M27" s="227">
        <f t="shared" si="9"/>
        <v>216</v>
      </c>
      <c r="N27" s="227">
        <f t="shared" si="9"/>
        <v>0</v>
      </c>
      <c r="O27" s="227">
        <f t="shared" si="9"/>
        <v>0</v>
      </c>
      <c r="P27" s="227">
        <f t="shared" si="9"/>
        <v>612</v>
      </c>
      <c r="Q27" s="227">
        <f t="shared" si="9"/>
        <v>612</v>
      </c>
      <c r="R27" s="227">
        <f t="shared" si="9"/>
        <v>576</v>
      </c>
      <c r="S27" s="227">
        <f t="shared" si="9"/>
        <v>324</v>
      </c>
    </row>
    <row r="28" spans="1:19" s="50" customFormat="1" ht="15" customHeight="1" thickBot="1" x14ac:dyDescent="0.25">
      <c r="A28" s="112" t="s">
        <v>82</v>
      </c>
      <c r="B28" s="112" t="s">
        <v>224</v>
      </c>
      <c r="C28" s="260" t="s">
        <v>305</v>
      </c>
      <c r="D28" s="113">
        <v>4</v>
      </c>
      <c r="E28" s="260" t="s">
        <v>305</v>
      </c>
      <c r="F28" s="114">
        <f>SUM(F29:F33)</f>
        <v>580</v>
      </c>
      <c r="G28" s="114">
        <f>SUM(G29:G33)</f>
        <v>191</v>
      </c>
      <c r="H28" s="114">
        <f>SUM(H29:H33)</f>
        <v>389</v>
      </c>
      <c r="I28" s="114">
        <f t="shared" ref="I28:S28" si="10">SUM(I29:I33)</f>
        <v>110</v>
      </c>
      <c r="J28" s="114">
        <f t="shared" si="10"/>
        <v>279</v>
      </c>
      <c r="K28" s="114">
        <f t="shared" si="10"/>
        <v>0</v>
      </c>
      <c r="L28" s="114">
        <f t="shared" si="10"/>
        <v>0</v>
      </c>
      <c r="M28" s="114">
        <f t="shared" si="10"/>
        <v>0</v>
      </c>
      <c r="N28" s="114">
        <f t="shared" si="10"/>
        <v>0</v>
      </c>
      <c r="O28" s="114">
        <f t="shared" si="10"/>
        <v>0</v>
      </c>
      <c r="P28" s="114">
        <f t="shared" si="10"/>
        <v>204</v>
      </c>
      <c r="Q28" s="114">
        <f t="shared" si="10"/>
        <v>85</v>
      </c>
      <c r="R28" s="114">
        <f t="shared" si="10"/>
        <v>64</v>
      </c>
      <c r="S28" s="114">
        <f t="shared" si="10"/>
        <v>36</v>
      </c>
    </row>
    <row r="29" spans="1:19" s="50" customFormat="1" ht="16.5" customHeight="1" x14ac:dyDescent="0.2">
      <c r="A29" s="115" t="s">
        <v>83</v>
      </c>
      <c r="B29" s="115" t="s">
        <v>84</v>
      </c>
      <c r="C29" s="137"/>
      <c r="D29" s="137">
        <v>3</v>
      </c>
      <c r="E29" s="137"/>
      <c r="F29" s="138">
        <f>G29+H29</f>
        <v>62</v>
      </c>
      <c r="G29" s="138">
        <v>11</v>
      </c>
      <c r="H29" s="138">
        <f>P29+Q29+R29+S29</f>
        <v>51</v>
      </c>
      <c r="I29" s="138">
        <v>22</v>
      </c>
      <c r="J29" s="137">
        <v>29</v>
      </c>
      <c r="K29" s="137"/>
      <c r="L29" s="137"/>
      <c r="M29" s="137"/>
      <c r="N29" s="137"/>
      <c r="O29" s="137"/>
      <c r="P29" s="137">
        <v>51</v>
      </c>
      <c r="Q29" s="139"/>
      <c r="R29" s="137"/>
      <c r="S29" s="140"/>
    </row>
    <row r="30" spans="1:19" s="37" customFormat="1" ht="15.75" customHeight="1" x14ac:dyDescent="0.2">
      <c r="A30" s="119" t="s">
        <v>85</v>
      </c>
      <c r="B30" s="119" t="s">
        <v>79</v>
      </c>
      <c r="C30" s="141"/>
      <c r="D30" s="141">
        <v>3</v>
      </c>
      <c r="E30" s="141"/>
      <c r="F30" s="138">
        <f t="shared" ref="F30:F33" si="11">G30+H30</f>
        <v>62</v>
      </c>
      <c r="G30" s="142">
        <v>11</v>
      </c>
      <c r="H30" s="138">
        <f t="shared" ref="H30:H33" si="12">P30+Q30+R30+S30</f>
        <v>51</v>
      </c>
      <c r="I30" s="142">
        <v>51</v>
      </c>
      <c r="J30" s="141"/>
      <c r="K30" s="141"/>
      <c r="L30" s="141"/>
      <c r="M30" s="141"/>
      <c r="N30" s="141"/>
      <c r="O30" s="141"/>
      <c r="P30" s="141">
        <v>51</v>
      </c>
      <c r="Q30" s="141"/>
      <c r="R30" s="141"/>
      <c r="S30" s="141"/>
    </row>
    <row r="31" spans="1:19" s="37" customFormat="1" ht="15" customHeight="1" x14ac:dyDescent="0.2">
      <c r="A31" s="119" t="s">
        <v>86</v>
      </c>
      <c r="B31" s="119" t="s">
        <v>78</v>
      </c>
      <c r="C31" s="141"/>
      <c r="D31" s="143">
        <v>6</v>
      </c>
      <c r="E31" s="141"/>
      <c r="F31" s="138">
        <f t="shared" si="11"/>
        <v>144</v>
      </c>
      <c r="G31" s="142">
        <v>26</v>
      </c>
      <c r="H31" s="138">
        <f t="shared" si="12"/>
        <v>118</v>
      </c>
      <c r="I31" s="142"/>
      <c r="J31" s="141">
        <v>118</v>
      </c>
      <c r="K31" s="141"/>
      <c r="L31" s="141"/>
      <c r="M31" s="141"/>
      <c r="N31" s="141"/>
      <c r="O31" s="141"/>
      <c r="P31" s="141">
        <v>34</v>
      </c>
      <c r="Q31" s="141">
        <v>34</v>
      </c>
      <c r="R31" s="141">
        <v>32</v>
      </c>
      <c r="S31" s="141">
        <v>18</v>
      </c>
    </row>
    <row r="32" spans="1:19" s="37" customFormat="1" ht="15.75" customHeight="1" x14ac:dyDescent="0.2">
      <c r="A32" s="119" t="s">
        <v>87</v>
      </c>
      <c r="B32" s="119" t="s">
        <v>80</v>
      </c>
      <c r="C32" s="141"/>
      <c r="D32" s="235" t="s">
        <v>308</v>
      </c>
      <c r="E32" s="141"/>
      <c r="F32" s="138">
        <f t="shared" si="11"/>
        <v>236</v>
      </c>
      <c r="G32" s="142">
        <v>118</v>
      </c>
      <c r="H32" s="138">
        <f t="shared" si="12"/>
        <v>118</v>
      </c>
      <c r="I32" s="142">
        <v>2</v>
      </c>
      <c r="J32" s="141">
        <v>116</v>
      </c>
      <c r="K32" s="141"/>
      <c r="L32" s="141"/>
      <c r="M32" s="141"/>
      <c r="N32" s="141"/>
      <c r="O32" s="141"/>
      <c r="P32" s="141">
        <v>34</v>
      </c>
      <c r="Q32" s="141">
        <v>34</v>
      </c>
      <c r="R32" s="141">
        <v>32</v>
      </c>
      <c r="S32" s="141">
        <v>18</v>
      </c>
    </row>
    <row r="33" spans="1:21" s="50" customFormat="1" ht="15" customHeight="1" thickBot="1" x14ac:dyDescent="0.25">
      <c r="A33" s="123" t="s">
        <v>167</v>
      </c>
      <c r="B33" s="123" t="s">
        <v>168</v>
      </c>
      <c r="C33" s="144"/>
      <c r="D33" s="145">
        <v>4</v>
      </c>
      <c r="E33" s="144"/>
      <c r="F33" s="138">
        <f t="shared" si="11"/>
        <v>76</v>
      </c>
      <c r="G33" s="146">
        <v>25</v>
      </c>
      <c r="H33" s="138">
        <f t="shared" si="12"/>
        <v>51</v>
      </c>
      <c r="I33" s="146">
        <v>35</v>
      </c>
      <c r="J33" s="144">
        <v>16</v>
      </c>
      <c r="K33" s="144"/>
      <c r="L33" s="144"/>
      <c r="M33" s="144"/>
      <c r="N33" s="144"/>
      <c r="O33" s="144"/>
      <c r="P33" s="144">
        <v>34</v>
      </c>
      <c r="Q33" s="144">
        <v>17</v>
      </c>
      <c r="R33" s="144"/>
      <c r="S33" s="144"/>
    </row>
    <row r="34" spans="1:21" s="50" customFormat="1" ht="16.5" customHeight="1" thickBot="1" x14ac:dyDescent="0.25">
      <c r="A34" s="112" t="s">
        <v>88</v>
      </c>
      <c r="B34" s="147" t="s">
        <v>225</v>
      </c>
      <c r="C34" s="113">
        <v>2</v>
      </c>
      <c r="D34" s="260" t="s">
        <v>305</v>
      </c>
      <c r="E34" s="260" t="s">
        <v>305</v>
      </c>
      <c r="F34" s="114">
        <f>SUM(F35:F36)</f>
        <v>276</v>
      </c>
      <c r="G34" s="136">
        <f>SUM(G35:G36)</f>
        <v>92</v>
      </c>
      <c r="H34" s="114">
        <f>H35+H36</f>
        <v>184</v>
      </c>
      <c r="I34" s="136">
        <f>SUM(I35:I36)</f>
        <v>68</v>
      </c>
      <c r="J34" s="113">
        <f>SUM(J35:J36)</f>
        <v>116</v>
      </c>
      <c r="K34" s="113">
        <f t="shared" ref="K34:S34" si="13">SUM(K35:K36)</f>
        <v>0</v>
      </c>
      <c r="L34" s="113">
        <f t="shared" si="13"/>
        <v>0</v>
      </c>
      <c r="M34" s="113">
        <f t="shared" si="13"/>
        <v>0</v>
      </c>
      <c r="N34" s="113"/>
      <c r="O34" s="113"/>
      <c r="P34" s="113">
        <f>P35+P36</f>
        <v>68</v>
      </c>
      <c r="Q34" s="113">
        <f>SUM(Q35:Q36)</f>
        <v>68</v>
      </c>
      <c r="R34" s="113">
        <f>SUM(R35:R36)</f>
        <v>48</v>
      </c>
      <c r="S34" s="113">
        <f t="shared" si="13"/>
        <v>0</v>
      </c>
    </row>
    <row r="35" spans="1:21" s="50" customFormat="1" ht="14.25" customHeight="1" x14ac:dyDescent="0.2">
      <c r="A35" s="115" t="s">
        <v>89</v>
      </c>
      <c r="B35" s="115" t="s">
        <v>81</v>
      </c>
      <c r="C35" s="137">
        <v>4</v>
      </c>
      <c r="D35" s="137"/>
      <c r="E35" s="137"/>
      <c r="F35" s="138">
        <f>G35+H35</f>
        <v>102</v>
      </c>
      <c r="G35" s="138">
        <v>34</v>
      </c>
      <c r="H35" s="138">
        <f>P35+Q35+R35+S35</f>
        <v>68</v>
      </c>
      <c r="I35" s="138">
        <v>22</v>
      </c>
      <c r="J35" s="137">
        <v>46</v>
      </c>
      <c r="K35" s="137"/>
      <c r="L35" s="137"/>
      <c r="M35" s="137"/>
      <c r="N35" s="137"/>
      <c r="O35" s="137"/>
      <c r="P35" s="137">
        <v>34</v>
      </c>
      <c r="Q35" s="137">
        <v>34</v>
      </c>
      <c r="R35" s="137"/>
      <c r="S35" s="137"/>
    </row>
    <row r="36" spans="1:21" s="50" customFormat="1" ht="16.5" customHeight="1" thickBot="1" x14ac:dyDescent="0.25">
      <c r="A36" s="123" t="s">
        <v>90</v>
      </c>
      <c r="B36" s="123" t="s">
        <v>103</v>
      </c>
      <c r="C36" s="145">
        <v>5</v>
      </c>
      <c r="D36" s="145"/>
      <c r="E36" s="145"/>
      <c r="F36" s="138">
        <f>G36+H36</f>
        <v>174</v>
      </c>
      <c r="G36" s="146">
        <v>58</v>
      </c>
      <c r="H36" s="138">
        <f>P36+Q36+R36+S36</f>
        <v>116</v>
      </c>
      <c r="I36" s="146">
        <v>46</v>
      </c>
      <c r="J36" s="144">
        <v>70</v>
      </c>
      <c r="K36" s="148"/>
      <c r="L36" s="148"/>
      <c r="M36" s="148"/>
      <c r="N36" s="148"/>
      <c r="O36" s="148"/>
      <c r="P36" s="144">
        <v>34</v>
      </c>
      <c r="Q36" s="144">
        <v>34</v>
      </c>
      <c r="R36" s="144">
        <v>48</v>
      </c>
      <c r="S36" s="144"/>
    </row>
    <row r="37" spans="1:21" s="50" customFormat="1" ht="15" customHeight="1" thickBot="1" x14ac:dyDescent="0.25">
      <c r="A37" s="149" t="s">
        <v>91</v>
      </c>
      <c r="B37" s="147" t="s">
        <v>226</v>
      </c>
      <c r="C37" s="113">
        <v>6</v>
      </c>
      <c r="D37" s="113" t="s">
        <v>321</v>
      </c>
      <c r="E37" s="113">
        <v>2</v>
      </c>
      <c r="F37" s="114">
        <f t="shared" ref="F37:K37" si="14">F38+F50</f>
        <v>2329.5</v>
      </c>
      <c r="G37" s="114">
        <f t="shared" si="14"/>
        <v>778.5</v>
      </c>
      <c r="H37" s="152">
        <f t="shared" si="14"/>
        <v>1551</v>
      </c>
      <c r="I37" s="114">
        <f t="shared" si="14"/>
        <v>795</v>
      </c>
      <c r="J37" s="114">
        <f t="shared" si="14"/>
        <v>718</v>
      </c>
      <c r="K37" s="151">
        <f t="shared" si="14"/>
        <v>40</v>
      </c>
      <c r="L37" s="151">
        <f>+L50</f>
        <v>144</v>
      </c>
      <c r="M37" s="151">
        <f>M38+M50</f>
        <v>216</v>
      </c>
      <c r="N37" s="151"/>
      <c r="O37" s="151"/>
      <c r="P37" s="151">
        <f>P38+P50</f>
        <v>340</v>
      </c>
      <c r="Q37" s="151">
        <f>Q38+Q50</f>
        <v>459</v>
      </c>
      <c r="R37" s="151">
        <f>R38+R50</f>
        <v>464</v>
      </c>
      <c r="S37" s="151">
        <f>S38+S50</f>
        <v>288</v>
      </c>
    </row>
    <row r="38" spans="1:21" s="50" customFormat="1" ht="18" customHeight="1" thickBot="1" x14ac:dyDescent="0.25">
      <c r="A38" s="149" t="s">
        <v>92</v>
      </c>
      <c r="B38" s="147" t="s">
        <v>93</v>
      </c>
      <c r="C38" s="159">
        <v>2</v>
      </c>
      <c r="D38" s="159">
        <v>9</v>
      </c>
      <c r="E38" s="430" t="s">
        <v>305</v>
      </c>
      <c r="F38" s="114">
        <f>F39+F40+F41+F42+F43+F44+F45+F46+F47+F48+F49</f>
        <v>855.5</v>
      </c>
      <c r="G38" s="114">
        <f t="shared" ref="G38:S38" si="15">G39+G40+G41+G42+G43+G44+G45+G46+G47+G48+G49</f>
        <v>287.5</v>
      </c>
      <c r="H38" s="152">
        <f t="shared" si="15"/>
        <v>568</v>
      </c>
      <c r="I38" s="114">
        <f t="shared" si="15"/>
        <v>314</v>
      </c>
      <c r="J38" s="114">
        <f t="shared" si="15"/>
        <v>256</v>
      </c>
      <c r="K38" s="152">
        <f t="shared" si="15"/>
        <v>0</v>
      </c>
      <c r="L38" s="152">
        <f t="shared" si="15"/>
        <v>0</v>
      </c>
      <c r="M38" s="152">
        <f t="shared" si="15"/>
        <v>0</v>
      </c>
      <c r="N38" s="152">
        <f t="shared" si="15"/>
        <v>0</v>
      </c>
      <c r="O38" s="152">
        <f t="shared" si="15"/>
        <v>0</v>
      </c>
      <c r="P38" s="152">
        <f t="shared" si="15"/>
        <v>204</v>
      </c>
      <c r="Q38" s="152">
        <f t="shared" si="15"/>
        <v>136</v>
      </c>
      <c r="R38" s="152">
        <f t="shared" si="15"/>
        <v>192</v>
      </c>
      <c r="S38" s="152">
        <f t="shared" si="15"/>
        <v>36</v>
      </c>
    </row>
    <row r="39" spans="1:21" s="50" customFormat="1" ht="15" customHeight="1" x14ac:dyDescent="0.2">
      <c r="A39" s="119" t="s">
        <v>94</v>
      </c>
      <c r="B39" s="155" t="s">
        <v>105</v>
      </c>
      <c r="C39" s="143"/>
      <c r="D39" s="143">
        <v>3</v>
      </c>
      <c r="E39" s="143"/>
      <c r="F39" s="142">
        <f t="shared" ref="F39:F49" si="16">G39+H39</f>
        <v>76</v>
      </c>
      <c r="G39" s="142">
        <v>25</v>
      </c>
      <c r="H39" s="142">
        <f>P39+Q39+R39+S39</f>
        <v>51</v>
      </c>
      <c r="I39" s="142">
        <v>19</v>
      </c>
      <c r="J39" s="142">
        <v>32</v>
      </c>
      <c r="K39" s="141"/>
      <c r="L39" s="141"/>
      <c r="M39" s="141"/>
      <c r="N39" s="141"/>
      <c r="O39" s="141"/>
      <c r="P39" s="141">
        <v>51</v>
      </c>
      <c r="Q39" s="141"/>
      <c r="R39" s="141"/>
      <c r="S39" s="141"/>
    </row>
    <row r="40" spans="1:21" s="50" customFormat="1" ht="15.75" customHeight="1" x14ac:dyDescent="0.2">
      <c r="A40" s="119" t="s">
        <v>95</v>
      </c>
      <c r="B40" s="155" t="s">
        <v>131</v>
      </c>
      <c r="C40" s="143"/>
      <c r="D40" s="143">
        <v>5</v>
      </c>
      <c r="E40" s="143"/>
      <c r="F40" s="142">
        <f t="shared" si="16"/>
        <v>72</v>
      </c>
      <c r="G40" s="142">
        <f t="shared" ref="G40:G48" si="17">H40*0.5</f>
        <v>24</v>
      </c>
      <c r="H40" s="142">
        <f t="shared" ref="H40:H49" si="18">P40+Q40+R40+S40</f>
        <v>48</v>
      </c>
      <c r="I40" s="142">
        <v>18</v>
      </c>
      <c r="J40" s="142">
        <v>20</v>
      </c>
      <c r="K40" s="141"/>
      <c r="L40" s="141"/>
      <c r="M40" s="141"/>
      <c r="N40" s="141"/>
      <c r="O40" s="141"/>
      <c r="P40" s="141"/>
      <c r="Q40" s="141"/>
      <c r="R40" s="141">
        <v>48</v>
      </c>
      <c r="S40" s="141"/>
    </row>
    <row r="41" spans="1:21" s="50" customFormat="1" ht="15.75" customHeight="1" x14ac:dyDescent="0.2">
      <c r="A41" s="119" t="s">
        <v>96</v>
      </c>
      <c r="B41" s="155" t="s">
        <v>170</v>
      </c>
      <c r="C41" s="143"/>
      <c r="D41" s="143">
        <v>3</v>
      </c>
      <c r="E41" s="143"/>
      <c r="F41" s="142">
        <f t="shared" si="16"/>
        <v>102</v>
      </c>
      <c r="G41" s="142">
        <f t="shared" si="17"/>
        <v>34</v>
      </c>
      <c r="H41" s="142">
        <f t="shared" si="18"/>
        <v>68</v>
      </c>
      <c r="I41" s="142">
        <v>40</v>
      </c>
      <c r="J41" s="142">
        <v>28</v>
      </c>
      <c r="K41" s="156"/>
      <c r="L41" s="156"/>
      <c r="M41" s="156"/>
      <c r="N41" s="156"/>
      <c r="O41" s="156"/>
      <c r="P41" s="141">
        <v>68</v>
      </c>
      <c r="Q41" s="141"/>
      <c r="R41" s="141"/>
      <c r="S41" s="141"/>
    </row>
    <row r="42" spans="1:21" s="50" customFormat="1" ht="15" customHeight="1" x14ac:dyDescent="0.2">
      <c r="A42" s="119" t="s">
        <v>97</v>
      </c>
      <c r="B42" s="155" t="s">
        <v>132</v>
      </c>
      <c r="C42" s="143"/>
      <c r="D42" s="143">
        <v>3</v>
      </c>
      <c r="E42" s="143"/>
      <c r="F42" s="142">
        <f t="shared" si="16"/>
        <v>76.5</v>
      </c>
      <c r="G42" s="142">
        <f t="shared" si="17"/>
        <v>25.5</v>
      </c>
      <c r="H42" s="142">
        <f t="shared" si="18"/>
        <v>51</v>
      </c>
      <c r="I42" s="142">
        <v>27</v>
      </c>
      <c r="J42" s="142">
        <v>24</v>
      </c>
      <c r="K42" s="141"/>
      <c r="L42" s="141"/>
      <c r="M42" s="141"/>
      <c r="N42" s="141"/>
      <c r="O42" s="141"/>
      <c r="P42" s="141">
        <v>51</v>
      </c>
      <c r="Q42" s="141"/>
      <c r="R42" s="141"/>
      <c r="S42" s="141"/>
    </row>
    <row r="43" spans="1:21" ht="15" customHeight="1" x14ac:dyDescent="0.2">
      <c r="A43" s="119" t="s">
        <v>98</v>
      </c>
      <c r="B43" s="155" t="s">
        <v>104</v>
      </c>
      <c r="C43" s="143"/>
      <c r="D43" s="143">
        <v>4</v>
      </c>
      <c r="E43" s="143"/>
      <c r="F43" s="142">
        <f t="shared" si="16"/>
        <v>51</v>
      </c>
      <c r="G43" s="142">
        <f t="shared" si="17"/>
        <v>17</v>
      </c>
      <c r="H43" s="142">
        <f t="shared" si="18"/>
        <v>34</v>
      </c>
      <c r="I43" s="142">
        <f t="shared" ref="I43:I44" si="19">H43-J43</f>
        <v>22</v>
      </c>
      <c r="J43" s="142">
        <v>12</v>
      </c>
      <c r="K43" s="141"/>
      <c r="L43" s="141"/>
      <c r="M43" s="141"/>
      <c r="N43" s="141"/>
      <c r="O43" s="141"/>
      <c r="P43" s="141"/>
      <c r="Q43" s="141">
        <v>34</v>
      </c>
      <c r="R43" s="141"/>
      <c r="S43" s="141"/>
      <c r="T43" s="25"/>
      <c r="U43" s="25"/>
    </row>
    <row r="44" spans="1:21" ht="15" customHeight="1" x14ac:dyDescent="0.2">
      <c r="A44" s="119" t="s">
        <v>99</v>
      </c>
      <c r="B44" s="155" t="s">
        <v>153</v>
      </c>
      <c r="C44" s="143">
        <v>5</v>
      </c>
      <c r="D44" s="143"/>
      <c r="E44" s="143"/>
      <c r="F44" s="142">
        <f t="shared" si="16"/>
        <v>72</v>
      </c>
      <c r="G44" s="142">
        <f t="shared" si="17"/>
        <v>24</v>
      </c>
      <c r="H44" s="142">
        <f t="shared" si="18"/>
        <v>48</v>
      </c>
      <c r="I44" s="142">
        <f t="shared" si="19"/>
        <v>24</v>
      </c>
      <c r="J44" s="142">
        <v>24</v>
      </c>
      <c r="K44" s="141"/>
      <c r="L44" s="141"/>
      <c r="M44" s="141"/>
      <c r="N44" s="141"/>
      <c r="O44" s="141"/>
      <c r="P44" s="141"/>
      <c r="Q44" s="141"/>
      <c r="R44" s="141">
        <v>48</v>
      </c>
      <c r="S44" s="141"/>
      <c r="T44" s="25"/>
      <c r="U44" s="25"/>
    </row>
    <row r="45" spans="1:21" s="50" customFormat="1" ht="15" customHeight="1" x14ac:dyDescent="0.2">
      <c r="A45" s="119" t="s">
        <v>100</v>
      </c>
      <c r="B45" s="155" t="s">
        <v>154</v>
      </c>
      <c r="C45" s="143">
        <v>4</v>
      </c>
      <c r="D45" s="143"/>
      <c r="E45" s="143"/>
      <c r="F45" s="142">
        <f t="shared" si="16"/>
        <v>102</v>
      </c>
      <c r="G45" s="142">
        <f t="shared" si="17"/>
        <v>34</v>
      </c>
      <c r="H45" s="142">
        <f t="shared" si="18"/>
        <v>68</v>
      </c>
      <c r="I45" s="142">
        <v>44</v>
      </c>
      <c r="J45" s="142">
        <v>24</v>
      </c>
      <c r="K45" s="156"/>
      <c r="L45" s="156"/>
      <c r="M45" s="156"/>
      <c r="N45" s="156"/>
      <c r="O45" s="156"/>
      <c r="P45" s="141"/>
      <c r="Q45" s="141">
        <v>68</v>
      </c>
      <c r="R45" s="141"/>
      <c r="S45" s="141"/>
    </row>
    <row r="46" spans="1:21" s="57" customFormat="1" ht="15" customHeight="1" x14ac:dyDescent="0.2">
      <c r="A46" s="157" t="s">
        <v>101</v>
      </c>
      <c r="B46" s="155" t="s">
        <v>172</v>
      </c>
      <c r="C46" s="143"/>
      <c r="D46" s="143">
        <v>5</v>
      </c>
      <c r="E46" s="143"/>
      <c r="F46" s="142">
        <f t="shared" si="16"/>
        <v>72</v>
      </c>
      <c r="G46" s="142">
        <f t="shared" si="17"/>
        <v>24</v>
      </c>
      <c r="H46" s="142">
        <f t="shared" si="18"/>
        <v>48</v>
      </c>
      <c r="I46" s="142">
        <v>30</v>
      </c>
      <c r="J46" s="142">
        <v>18</v>
      </c>
      <c r="K46" s="156"/>
      <c r="L46" s="141"/>
      <c r="M46" s="141"/>
      <c r="N46" s="141"/>
      <c r="O46" s="141"/>
      <c r="P46" s="141"/>
      <c r="Q46" s="141"/>
      <c r="R46" s="141">
        <v>48</v>
      </c>
      <c r="S46" s="141"/>
    </row>
    <row r="47" spans="1:21" s="57" customFormat="1" ht="15" customHeight="1" x14ac:dyDescent="0.2">
      <c r="A47" s="157" t="s">
        <v>102</v>
      </c>
      <c r="B47" s="155" t="s">
        <v>106</v>
      </c>
      <c r="C47" s="143"/>
      <c r="D47" s="143">
        <v>4</v>
      </c>
      <c r="E47" s="143"/>
      <c r="F47" s="142">
        <f t="shared" si="16"/>
        <v>102</v>
      </c>
      <c r="G47" s="142">
        <f t="shared" si="17"/>
        <v>34</v>
      </c>
      <c r="H47" s="142">
        <f t="shared" si="18"/>
        <v>68</v>
      </c>
      <c r="I47" s="142">
        <v>30</v>
      </c>
      <c r="J47" s="142">
        <v>38</v>
      </c>
      <c r="K47" s="156"/>
      <c r="L47" s="141"/>
      <c r="M47" s="141"/>
      <c r="N47" s="141"/>
      <c r="O47" s="141"/>
      <c r="P47" s="141">
        <v>34</v>
      </c>
      <c r="Q47" s="141">
        <v>34</v>
      </c>
      <c r="R47" s="141"/>
      <c r="S47" s="141"/>
    </row>
    <row r="48" spans="1:21" ht="15" customHeight="1" x14ac:dyDescent="0.2">
      <c r="A48" s="157" t="s">
        <v>173</v>
      </c>
      <c r="B48" s="155" t="s">
        <v>169</v>
      </c>
      <c r="C48" s="143"/>
      <c r="D48" s="143">
        <v>5</v>
      </c>
      <c r="E48" s="143"/>
      <c r="F48" s="142">
        <f t="shared" si="16"/>
        <v>72</v>
      </c>
      <c r="G48" s="142">
        <f t="shared" si="17"/>
        <v>24</v>
      </c>
      <c r="H48" s="142">
        <f t="shared" si="18"/>
        <v>48</v>
      </c>
      <c r="I48" s="142">
        <v>30</v>
      </c>
      <c r="J48" s="142">
        <v>18</v>
      </c>
      <c r="K48" s="156"/>
      <c r="L48" s="141"/>
      <c r="M48" s="141"/>
      <c r="N48" s="141"/>
      <c r="O48" s="141"/>
      <c r="P48" s="141"/>
      <c r="Q48" s="141"/>
      <c r="R48" s="141">
        <v>48</v>
      </c>
      <c r="S48" s="141"/>
      <c r="T48" s="25"/>
      <c r="U48" s="25"/>
    </row>
    <row r="49" spans="1:21" s="37" customFormat="1" ht="15.75" customHeight="1" thickBot="1" x14ac:dyDescent="0.25">
      <c r="A49" s="158" t="s">
        <v>190</v>
      </c>
      <c r="B49" s="161" t="s">
        <v>191</v>
      </c>
      <c r="C49" s="145"/>
      <c r="D49" s="145">
        <v>6</v>
      </c>
      <c r="E49" s="145"/>
      <c r="F49" s="146">
        <f t="shared" si="16"/>
        <v>58</v>
      </c>
      <c r="G49" s="146">
        <v>22</v>
      </c>
      <c r="H49" s="142">
        <f t="shared" si="18"/>
        <v>36</v>
      </c>
      <c r="I49" s="146">
        <v>30</v>
      </c>
      <c r="J49" s="146">
        <v>18</v>
      </c>
      <c r="K49" s="148"/>
      <c r="L49" s="144"/>
      <c r="M49" s="144"/>
      <c r="N49" s="144"/>
      <c r="O49" s="144"/>
      <c r="P49" s="144"/>
      <c r="Q49" s="144"/>
      <c r="R49" s="144"/>
      <c r="S49" s="144">
        <v>36</v>
      </c>
      <c r="T49" s="53"/>
    </row>
    <row r="50" spans="1:21" s="58" customFormat="1" ht="22.5" customHeight="1" thickBot="1" x14ac:dyDescent="0.25">
      <c r="A50" s="149" t="s">
        <v>107</v>
      </c>
      <c r="B50" s="147" t="s">
        <v>108</v>
      </c>
      <c r="C50" s="113">
        <v>4</v>
      </c>
      <c r="D50" s="113" t="s">
        <v>320</v>
      </c>
      <c r="E50" s="113">
        <v>2</v>
      </c>
      <c r="F50" s="114">
        <f>F51+F56+F61+F65</f>
        <v>1474</v>
      </c>
      <c r="G50" s="114">
        <f>G51+G56+G61+G65</f>
        <v>491</v>
      </c>
      <c r="H50" s="152">
        <f>H51+H56+H61+H65</f>
        <v>983</v>
      </c>
      <c r="I50" s="114">
        <f>I51+I56+I61+I65</f>
        <v>481</v>
      </c>
      <c r="J50" s="114">
        <f>J51+J56+J61+J65</f>
        <v>462</v>
      </c>
      <c r="K50" s="151">
        <f>K51+K56+K61</f>
        <v>40</v>
      </c>
      <c r="L50" s="151">
        <f>L51+L56+L61+L65</f>
        <v>144</v>
      </c>
      <c r="M50" s="151">
        <f>M51+M56+M61+M65</f>
        <v>216</v>
      </c>
      <c r="N50" s="151"/>
      <c r="O50" s="151"/>
      <c r="P50" s="151">
        <f>P51+P56+P61+P65</f>
        <v>136</v>
      </c>
      <c r="Q50" s="151">
        <f>Q51+Q56+Q61+Q65</f>
        <v>323</v>
      </c>
      <c r="R50" s="151">
        <f>R51+R56+R61+R65</f>
        <v>272</v>
      </c>
      <c r="S50" s="151">
        <f>S51+S56+S61+S65</f>
        <v>252</v>
      </c>
    </row>
    <row r="51" spans="1:21" s="58" customFormat="1" ht="17.25" customHeight="1" thickBot="1" x14ac:dyDescent="0.25">
      <c r="A51" s="112" t="s">
        <v>109</v>
      </c>
      <c r="B51" s="147" t="s">
        <v>155</v>
      </c>
      <c r="C51" s="159" t="s">
        <v>181</v>
      </c>
      <c r="D51" s="159" t="s">
        <v>315</v>
      </c>
      <c r="E51" s="159">
        <v>1</v>
      </c>
      <c r="F51" s="114">
        <f>SUM(F52:F55)</f>
        <v>510</v>
      </c>
      <c r="G51" s="114">
        <f>SUM(G52:G55)</f>
        <v>170</v>
      </c>
      <c r="H51" s="114">
        <f>SUM(H52:H54)</f>
        <v>340</v>
      </c>
      <c r="I51" s="114">
        <f>SUM(I52:I55)</f>
        <v>172</v>
      </c>
      <c r="J51" s="114">
        <f>SUM(J52:J55)</f>
        <v>148</v>
      </c>
      <c r="K51" s="113">
        <f>SUM(K52:K55)</f>
        <v>20</v>
      </c>
      <c r="L51" s="113">
        <v>36</v>
      </c>
      <c r="M51" s="113">
        <f>SUM(M52:M55)</f>
        <v>72</v>
      </c>
      <c r="N51" s="113"/>
      <c r="O51" s="113"/>
      <c r="P51" s="113">
        <f>SUM(P52:P55)</f>
        <v>136</v>
      </c>
      <c r="Q51" s="113">
        <f>SUM(Q52:Q55)</f>
        <v>204</v>
      </c>
      <c r="R51" s="113">
        <f t="shared" ref="R51:S51" si="20">R52</f>
        <v>0</v>
      </c>
      <c r="S51" s="113">
        <f t="shared" si="20"/>
        <v>0</v>
      </c>
    </row>
    <row r="52" spans="1:21" s="37" customFormat="1" ht="16.5" customHeight="1" x14ac:dyDescent="0.2">
      <c r="A52" s="153" t="s">
        <v>110</v>
      </c>
      <c r="B52" s="153" t="s">
        <v>171</v>
      </c>
      <c r="C52" s="137">
        <v>4</v>
      </c>
      <c r="D52" s="154"/>
      <c r="E52" s="160" t="s">
        <v>302</v>
      </c>
      <c r="F52" s="138">
        <f>G52+H52</f>
        <v>255</v>
      </c>
      <c r="G52" s="127">
        <f t="shared" ref="G52:G55" si="21">H52*0.5</f>
        <v>85</v>
      </c>
      <c r="H52" s="138">
        <f>P52+Q52</f>
        <v>170</v>
      </c>
      <c r="I52" s="138">
        <v>88</v>
      </c>
      <c r="J52" s="138">
        <v>62</v>
      </c>
      <c r="K52" s="137">
        <v>20</v>
      </c>
      <c r="L52" s="140"/>
      <c r="M52" s="140"/>
      <c r="N52" s="140"/>
      <c r="O52" s="140"/>
      <c r="P52" s="137">
        <v>34</v>
      </c>
      <c r="Q52" s="137">
        <v>136</v>
      </c>
      <c r="R52" s="137"/>
      <c r="S52" s="137"/>
    </row>
    <row r="53" spans="1:21" ht="18" customHeight="1" x14ac:dyDescent="0.2">
      <c r="A53" s="155" t="s">
        <v>156</v>
      </c>
      <c r="B53" s="155" t="s">
        <v>158</v>
      </c>
      <c r="C53" s="141"/>
      <c r="D53" s="143" t="s">
        <v>303</v>
      </c>
      <c r="E53" s="143"/>
      <c r="F53" s="138">
        <f t="shared" ref="F53:F54" si="22">G53+H53</f>
        <v>102</v>
      </c>
      <c r="G53" s="127">
        <f t="shared" si="21"/>
        <v>34</v>
      </c>
      <c r="H53" s="138">
        <f t="shared" ref="H53:H54" si="23">P53+Q53</f>
        <v>68</v>
      </c>
      <c r="I53" s="142">
        <v>32</v>
      </c>
      <c r="J53" s="142">
        <v>36</v>
      </c>
      <c r="K53" s="156"/>
      <c r="L53" s="156"/>
      <c r="M53" s="156"/>
      <c r="N53" s="156"/>
      <c r="O53" s="156"/>
      <c r="P53" s="141">
        <v>34</v>
      </c>
      <c r="Q53" s="141">
        <v>34</v>
      </c>
      <c r="R53" s="156"/>
      <c r="S53" s="156"/>
      <c r="T53" s="25"/>
      <c r="U53" s="25"/>
    </row>
    <row r="54" spans="1:21" ht="15" customHeight="1" x14ac:dyDescent="0.2">
      <c r="A54" s="155" t="s">
        <v>157</v>
      </c>
      <c r="B54" s="155" t="s">
        <v>227</v>
      </c>
      <c r="C54" s="141"/>
      <c r="D54" s="143" t="s">
        <v>303</v>
      </c>
      <c r="E54" s="143"/>
      <c r="F54" s="138">
        <f t="shared" si="22"/>
        <v>153</v>
      </c>
      <c r="G54" s="127">
        <f t="shared" si="21"/>
        <v>51</v>
      </c>
      <c r="H54" s="138">
        <f t="shared" si="23"/>
        <v>102</v>
      </c>
      <c r="I54" s="142">
        <v>52</v>
      </c>
      <c r="J54" s="142">
        <v>50</v>
      </c>
      <c r="K54" s="156"/>
      <c r="L54" s="156"/>
      <c r="M54" s="156"/>
      <c r="N54" s="156"/>
      <c r="O54" s="156"/>
      <c r="P54" s="141">
        <v>68</v>
      </c>
      <c r="Q54" s="141">
        <v>34</v>
      </c>
      <c r="R54" s="141"/>
      <c r="S54" s="156"/>
      <c r="T54" s="25"/>
      <c r="U54" s="25"/>
    </row>
    <row r="55" spans="1:21" ht="15" customHeight="1" thickBot="1" x14ac:dyDescent="0.25">
      <c r="A55" s="123" t="s">
        <v>111</v>
      </c>
      <c r="B55" s="161" t="s">
        <v>50</v>
      </c>
      <c r="C55" s="162"/>
      <c r="D55" s="145" t="s">
        <v>138</v>
      </c>
      <c r="E55" s="162"/>
      <c r="F55" s="163"/>
      <c r="G55" s="264">
        <f t="shared" si="21"/>
        <v>0</v>
      </c>
      <c r="H55" s="146"/>
      <c r="I55" s="163"/>
      <c r="J55" s="163"/>
      <c r="K55" s="148"/>
      <c r="L55" s="148"/>
      <c r="M55" s="144">
        <v>72</v>
      </c>
      <c r="N55" s="144"/>
      <c r="O55" s="144"/>
      <c r="P55" s="144"/>
      <c r="Q55" s="144" t="s">
        <v>261</v>
      </c>
      <c r="R55" s="148"/>
      <c r="S55" s="148"/>
      <c r="T55" s="25"/>
      <c r="U55" s="25"/>
    </row>
    <row r="56" spans="1:21" s="37" customFormat="1" ht="36" customHeight="1" thickBot="1" x14ac:dyDescent="0.25">
      <c r="A56" s="164" t="s">
        <v>112</v>
      </c>
      <c r="B56" s="165" t="s">
        <v>159</v>
      </c>
      <c r="C56" s="166" t="s">
        <v>182</v>
      </c>
      <c r="D56" s="167">
        <v>2</v>
      </c>
      <c r="E56" s="261" t="s">
        <v>305</v>
      </c>
      <c r="F56" s="168">
        <f>SUM(F57:F59)</f>
        <v>537</v>
      </c>
      <c r="G56" s="168">
        <f>SUM(G57:G59)</f>
        <v>179</v>
      </c>
      <c r="H56" s="168">
        <f>SUM(H57:H59)</f>
        <v>358</v>
      </c>
      <c r="I56" s="168">
        <f>SUM(I57:I59)</f>
        <v>174</v>
      </c>
      <c r="J56" s="168">
        <f>SUM(J57:J59)</f>
        <v>184</v>
      </c>
      <c r="K56" s="166"/>
      <c r="L56" s="166">
        <v>36</v>
      </c>
      <c r="M56" s="166">
        <v>36</v>
      </c>
      <c r="N56" s="166"/>
      <c r="O56" s="166"/>
      <c r="P56" s="166"/>
      <c r="Q56" s="166">
        <f>Q57+Q58+Q59</f>
        <v>34</v>
      </c>
      <c r="R56" s="166">
        <f>SUM(R57:R59)</f>
        <v>144</v>
      </c>
      <c r="S56" s="166">
        <f>S57+S58+S59</f>
        <v>180</v>
      </c>
    </row>
    <row r="57" spans="1:21" s="37" customFormat="1" ht="16.5" customHeight="1" x14ac:dyDescent="0.2">
      <c r="A57" s="115" t="s">
        <v>113</v>
      </c>
      <c r="B57" s="153" t="s">
        <v>161</v>
      </c>
      <c r="C57" s="169">
        <v>6</v>
      </c>
      <c r="D57" s="170">
        <v>5</v>
      </c>
      <c r="E57" s="170"/>
      <c r="F57" s="127">
        <f>G57+H57</f>
        <v>228</v>
      </c>
      <c r="G57" s="127">
        <f>H57*0.5</f>
        <v>76</v>
      </c>
      <c r="H57" s="138">
        <f>P57+Q57+R57+S57</f>
        <v>152</v>
      </c>
      <c r="I57" s="127">
        <v>82</v>
      </c>
      <c r="J57" s="127">
        <v>70</v>
      </c>
      <c r="K57" s="116"/>
      <c r="L57" s="118"/>
      <c r="M57" s="118"/>
      <c r="N57" s="118"/>
      <c r="O57" s="118"/>
      <c r="P57" s="116"/>
      <c r="Q57" s="116">
        <v>34</v>
      </c>
      <c r="R57" s="116">
        <v>64</v>
      </c>
      <c r="S57" s="116">
        <v>54</v>
      </c>
    </row>
    <row r="58" spans="1:21" s="57" customFormat="1" ht="16.5" customHeight="1" x14ac:dyDescent="0.2">
      <c r="A58" s="119" t="s">
        <v>135</v>
      </c>
      <c r="B58" s="155" t="s">
        <v>187</v>
      </c>
      <c r="C58" s="89">
        <v>6</v>
      </c>
      <c r="D58" s="89"/>
      <c r="E58" s="89"/>
      <c r="F58" s="121">
        <f t="shared" ref="F58:F59" si="24">G58+H58</f>
        <v>156</v>
      </c>
      <c r="G58" s="121">
        <f t="shared" ref="G58:G59" si="25">H58*0.5</f>
        <v>52</v>
      </c>
      <c r="H58" s="142">
        <f t="shared" ref="H58:H59" si="26">P58+Q58+R58+S58</f>
        <v>104</v>
      </c>
      <c r="I58" s="121">
        <v>30</v>
      </c>
      <c r="J58" s="121">
        <v>74</v>
      </c>
      <c r="K58" s="120"/>
      <c r="L58" s="122"/>
      <c r="M58" s="122"/>
      <c r="N58" s="122"/>
      <c r="O58" s="122"/>
      <c r="P58" s="120"/>
      <c r="Q58" s="120"/>
      <c r="R58" s="120">
        <v>32</v>
      </c>
      <c r="S58" s="120">
        <v>72</v>
      </c>
    </row>
    <row r="59" spans="1:21" s="57" customFormat="1" ht="16.5" customHeight="1" x14ac:dyDescent="0.2">
      <c r="A59" s="119" t="s">
        <v>160</v>
      </c>
      <c r="B59" s="155" t="s">
        <v>140</v>
      </c>
      <c r="C59" s="89"/>
      <c r="D59" s="89">
        <v>6</v>
      </c>
      <c r="E59" s="89"/>
      <c r="F59" s="121">
        <f t="shared" si="24"/>
        <v>153</v>
      </c>
      <c r="G59" s="121">
        <f t="shared" si="25"/>
        <v>51</v>
      </c>
      <c r="H59" s="142">
        <f t="shared" si="26"/>
        <v>102</v>
      </c>
      <c r="I59" s="121">
        <v>62</v>
      </c>
      <c r="J59" s="121">
        <v>40</v>
      </c>
      <c r="K59" s="120"/>
      <c r="L59" s="122"/>
      <c r="M59" s="122"/>
      <c r="N59" s="122"/>
      <c r="O59" s="122"/>
      <c r="P59" s="120"/>
      <c r="Q59" s="120"/>
      <c r="R59" s="120">
        <v>48</v>
      </c>
      <c r="S59" s="120">
        <v>54</v>
      </c>
    </row>
    <row r="60" spans="1:21" s="57" customFormat="1" ht="15" customHeight="1" thickBot="1" x14ac:dyDescent="0.25">
      <c r="A60" s="123" t="s">
        <v>114</v>
      </c>
      <c r="B60" s="161" t="s">
        <v>50</v>
      </c>
      <c r="C60" s="171"/>
      <c r="D60" s="99" t="s">
        <v>216</v>
      </c>
      <c r="E60" s="171"/>
      <c r="F60" s="172"/>
      <c r="G60" s="172"/>
      <c r="H60" s="172"/>
      <c r="I60" s="172"/>
      <c r="J60" s="172"/>
      <c r="K60" s="125"/>
      <c r="L60" s="125"/>
      <c r="M60" s="124">
        <v>36</v>
      </c>
      <c r="N60" s="124"/>
      <c r="O60" s="124"/>
      <c r="P60" s="125"/>
      <c r="Q60" s="125"/>
      <c r="R60" s="125"/>
      <c r="S60" s="124" t="s">
        <v>146</v>
      </c>
    </row>
    <row r="61" spans="1:21" s="58" customFormat="1" ht="31.5" customHeight="1" thickBot="1" x14ac:dyDescent="0.25">
      <c r="A61" s="149" t="s">
        <v>115</v>
      </c>
      <c r="B61" s="150" t="s">
        <v>162</v>
      </c>
      <c r="C61" s="113" t="s">
        <v>182</v>
      </c>
      <c r="D61" s="159" t="s">
        <v>316</v>
      </c>
      <c r="E61" s="159">
        <v>1</v>
      </c>
      <c r="F61" s="114">
        <f t="shared" ref="F61:K61" si="27">SUM(F62:F63)</f>
        <v>376</v>
      </c>
      <c r="G61" s="114">
        <f t="shared" si="27"/>
        <v>125</v>
      </c>
      <c r="H61" s="114">
        <f t="shared" si="27"/>
        <v>251</v>
      </c>
      <c r="I61" s="114">
        <f t="shared" si="27"/>
        <v>127</v>
      </c>
      <c r="J61" s="114">
        <f t="shared" si="27"/>
        <v>104</v>
      </c>
      <c r="K61" s="113">
        <f t="shared" si="27"/>
        <v>20</v>
      </c>
      <c r="L61" s="113">
        <v>36</v>
      </c>
      <c r="M61" s="113">
        <v>36</v>
      </c>
      <c r="N61" s="113"/>
      <c r="O61" s="113"/>
      <c r="P61" s="113"/>
      <c r="Q61" s="113">
        <f>SUM(Q62:Q63)</f>
        <v>51</v>
      </c>
      <c r="R61" s="113">
        <f>SUM(R62:R63)</f>
        <v>128</v>
      </c>
      <c r="S61" s="113">
        <v>72</v>
      </c>
    </row>
    <row r="62" spans="1:21" s="37" customFormat="1" ht="17.25" customHeight="1" x14ac:dyDescent="0.2">
      <c r="A62" s="115" t="s">
        <v>116</v>
      </c>
      <c r="B62" s="153" t="s">
        <v>188</v>
      </c>
      <c r="C62" s="170"/>
      <c r="D62" s="170" t="s">
        <v>304</v>
      </c>
      <c r="E62" s="170"/>
      <c r="F62" s="127">
        <f>G62+H62</f>
        <v>76</v>
      </c>
      <c r="G62" s="127">
        <v>25</v>
      </c>
      <c r="H62" s="138">
        <f>P62+Q62+R62+S62</f>
        <v>51</v>
      </c>
      <c r="I62" s="127">
        <v>37</v>
      </c>
      <c r="J62" s="127">
        <v>14</v>
      </c>
      <c r="K62" s="116"/>
      <c r="L62" s="116"/>
      <c r="M62" s="173"/>
      <c r="N62" s="173"/>
      <c r="O62" s="173"/>
      <c r="P62" s="116"/>
      <c r="Q62" s="116">
        <v>51</v>
      </c>
      <c r="R62" s="116"/>
      <c r="S62" s="116"/>
    </row>
    <row r="63" spans="1:21" ht="15.75" customHeight="1" x14ac:dyDescent="0.2">
      <c r="A63" s="119" t="s">
        <v>163</v>
      </c>
      <c r="B63" s="155" t="s">
        <v>164</v>
      </c>
      <c r="C63" s="89">
        <v>6</v>
      </c>
      <c r="D63" s="89">
        <v>5</v>
      </c>
      <c r="E63" s="234" t="s">
        <v>283</v>
      </c>
      <c r="F63" s="121">
        <f>G63+H63</f>
        <v>300</v>
      </c>
      <c r="G63" s="121">
        <f>H63*0.5</f>
        <v>100</v>
      </c>
      <c r="H63" s="138">
        <f t="shared" ref="H63:H66" si="28">P63+Q63+R63+S63</f>
        <v>200</v>
      </c>
      <c r="I63" s="121">
        <v>90</v>
      </c>
      <c r="J63" s="121">
        <v>90</v>
      </c>
      <c r="K63" s="120">
        <v>20</v>
      </c>
      <c r="L63" s="120"/>
      <c r="M63" s="174"/>
      <c r="N63" s="174"/>
      <c r="O63" s="174"/>
      <c r="P63" s="120"/>
      <c r="Q63" s="120"/>
      <c r="R63" s="120">
        <v>128</v>
      </c>
      <c r="S63" s="120">
        <v>72</v>
      </c>
      <c r="T63" s="25"/>
      <c r="U63" s="25"/>
    </row>
    <row r="64" spans="1:21" s="50" customFormat="1" ht="16.5" customHeight="1" thickBot="1" x14ac:dyDescent="0.25">
      <c r="A64" s="123" t="s">
        <v>117</v>
      </c>
      <c r="B64" s="161" t="s">
        <v>50</v>
      </c>
      <c r="C64" s="99"/>
      <c r="D64" s="99" t="s">
        <v>216</v>
      </c>
      <c r="E64" s="99"/>
      <c r="F64" s="124"/>
      <c r="G64" s="124"/>
      <c r="H64" s="138"/>
      <c r="I64" s="124"/>
      <c r="J64" s="124"/>
      <c r="K64" s="124"/>
      <c r="L64" s="124"/>
      <c r="M64" s="99">
        <v>36</v>
      </c>
      <c r="N64" s="99"/>
      <c r="O64" s="99"/>
      <c r="P64" s="124"/>
      <c r="Q64" s="124"/>
      <c r="R64" s="124"/>
      <c r="S64" s="124" t="s">
        <v>146</v>
      </c>
    </row>
    <row r="65" spans="1:21" s="50" customFormat="1" ht="30.75" customHeight="1" thickBot="1" x14ac:dyDescent="0.25">
      <c r="A65" s="149" t="s">
        <v>118</v>
      </c>
      <c r="B65" s="150" t="s">
        <v>165</v>
      </c>
      <c r="C65" s="175" t="s">
        <v>181</v>
      </c>
      <c r="D65" s="177"/>
      <c r="E65" s="262" t="s">
        <v>305</v>
      </c>
      <c r="F65" s="175">
        <f>F66+F67</f>
        <v>51</v>
      </c>
      <c r="G65" s="175">
        <f t="shared" ref="G65:K65" si="29">G66+G67</f>
        <v>17</v>
      </c>
      <c r="H65" s="224">
        <f t="shared" si="28"/>
        <v>34</v>
      </c>
      <c r="I65" s="175">
        <f t="shared" si="29"/>
        <v>8</v>
      </c>
      <c r="J65" s="175">
        <f t="shared" si="29"/>
        <v>26</v>
      </c>
      <c r="K65" s="175">
        <f t="shared" si="29"/>
        <v>0</v>
      </c>
      <c r="L65" s="175">
        <v>36</v>
      </c>
      <c r="M65" s="177">
        <v>72</v>
      </c>
      <c r="N65" s="178"/>
      <c r="O65" s="178"/>
      <c r="P65" s="176"/>
      <c r="Q65" s="175">
        <f>Q66</f>
        <v>34</v>
      </c>
      <c r="R65" s="176"/>
      <c r="S65" s="176"/>
    </row>
    <row r="66" spans="1:21" s="93" customFormat="1" ht="16.5" customHeight="1" x14ac:dyDescent="0.2">
      <c r="A66" s="216" t="s">
        <v>259</v>
      </c>
      <c r="B66" s="217" t="s">
        <v>260</v>
      </c>
      <c r="C66" s="218"/>
      <c r="D66" s="219" t="s">
        <v>304</v>
      </c>
      <c r="E66" s="219"/>
      <c r="F66" s="223">
        <f>G66+H66</f>
        <v>51</v>
      </c>
      <c r="G66" s="220">
        <v>17</v>
      </c>
      <c r="H66" s="138">
        <f t="shared" si="28"/>
        <v>34</v>
      </c>
      <c r="I66" s="220">
        <v>8</v>
      </c>
      <c r="J66" s="220">
        <v>26</v>
      </c>
      <c r="K66" s="220"/>
      <c r="L66" s="218"/>
      <c r="M66" s="221"/>
      <c r="N66" s="222"/>
      <c r="O66" s="222"/>
      <c r="P66" s="220"/>
      <c r="Q66" s="220">
        <v>34</v>
      </c>
      <c r="R66" s="220"/>
      <c r="S66" s="220"/>
    </row>
    <row r="67" spans="1:21" s="50" customFormat="1" ht="15.75" customHeight="1" thickBot="1" x14ac:dyDescent="0.25">
      <c r="A67" s="115" t="s">
        <v>166</v>
      </c>
      <c r="B67" s="153" t="s">
        <v>38</v>
      </c>
      <c r="C67" s="170"/>
      <c r="D67" s="170" t="s">
        <v>138</v>
      </c>
      <c r="E67" s="170"/>
      <c r="F67" s="116"/>
      <c r="G67" s="116"/>
      <c r="H67" s="137"/>
      <c r="I67" s="116"/>
      <c r="J67" s="116"/>
      <c r="K67" s="116"/>
      <c r="L67" s="116">
        <v>36</v>
      </c>
      <c r="M67" s="154"/>
      <c r="N67" s="179"/>
      <c r="O67" s="179"/>
      <c r="P67" s="116"/>
      <c r="Q67" s="116" t="s">
        <v>261</v>
      </c>
      <c r="R67" s="116"/>
      <c r="S67" s="116"/>
    </row>
    <row r="68" spans="1:21" s="58" customFormat="1" ht="16.5" customHeight="1" thickBot="1" x14ac:dyDescent="0.25">
      <c r="A68" s="112" t="s">
        <v>141</v>
      </c>
      <c r="B68" s="147" t="s">
        <v>51</v>
      </c>
      <c r="C68" s="159"/>
      <c r="D68" s="180"/>
      <c r="E68" s="159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13"/>
      <c r="Q68" s="126"/>
      <c r="R68" s="113"/>
      <c r="S68" s="113" t="s">
        <v>142</v>
      </c>
    </row>
    <row r="69" spans="1:21" ht="18" customHeight="1" x14ac:dyDescent="0.2">
      <c r="A69" s="181" t="s">
        <v>119</v>
      </c>
      <c r="B69" s="182" t="s">
        <v>228</v>
      </c>
      <c r="C69" s="183"/>
      <c r="D69" s="183"/>
      <c r="E69" s="183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8" t="s">
        <v>143</v>
      </c>
      <c r="T69" s="25"/>
      <c r="U69" s="25"/>
    </row>
    <row r="70" spans="1:21" ht="15.75" customHeight="1" x14ac:dyDescent="0.2">
      <c r="A70" s="36"/>
      <c r="B70" s="16" t="s">
        <v>144</v>
      </c>
      <c r="C70" s="14"/>
      <c r="D70" s="14"/>
      <c r="E70" s="14"/>
      <c r="F70" s="52"/>
      <c r="G70" s="52"/>
      <c r="H70" s="52"/>
      <c r="I70" s="52"/>
      <c r="J70" s="52"/>
      <c r="K70" s="52"/>
      <c r="L70" s="52"/>
      <c r="M70" s="52"/>
      <c r="N70" s="83"/>
      <c r="O70" s="83"/>
      <c r="P70" s="52"/>
      <c r="Q70" s="52"/>
      <c r="R70" s="52"/>
      <c r="S70" s="52"/>
      <c r="T70" s="25"/>
      <c r="U70" s="25"/>
    </row>
    <row r="71" spans="1:21" s="50" customFormat="1" ht="15.75" customHeight="1" x14ac:dyDescent="0.2">
      <c r="A71" s="17"/>
      <c r="B71" s="16" t="s">
        <v>56</v>
      </c>
      <c r="C71" s="14"/>
      <c r="D71" s="14"/>
      <c r="E71" s="14"/>
      <c r="F71" s="19"/>
      <c r="G71" s="19"/>
      <c r="H71" s="19"/>
      <c r="I71" s="19"/>
      <c r="J71" s="19"/>
      <c r="K71" s="19"/>
      <c r="L71" s="19"/>
      <c r="M71" s="19"/>
      <c r="N71" s="83"/>
      <c r="O71" s="83"/>
      <c r="P71" s="19"/>
      <c r="Q71" s="19"/>
      <c r="R71" s="19"/>
      <c r="S71" s="19"/>
    </row>
    <row r="72" spans="1:21" ht="27" customHeight="1" x14ac:dyDescent="0.2">
      <c r="A72" s="17" t="s">
        <v>57</v>
      </c>
      <c r="B72" s="265" t="s">
        <v>311</v>
      </c>
      <c r="C72" s="40"/>
      <c r="D72" s="40"/>
      <c r="E72" s="40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 t="s">
        <v>145</v>
      </c>
      <c r="T72" s="25"/>
      <c r="U72" s="25"/>
    </row>
    <row r="73" spans="1:21" s="54" customFormat="1" ht="26.25" customHeight="1" x14ac:dyDescent="0.2">
      <c r="A73" s="17" t="s">
        <v>58</v>
      </c>
      <c r="B73" s="265" t="s">
        <v>312</v>
      </c>
      <c r="C73" s="40"/>
      <c r="D73" s="40"/>
      <c r="E73" s="40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 t="s">
        <v>146</v>
      </c>
      <c r="T73" s="74"/>
      <c r="U73" s="42"/>
    </row>
    <row r="74" spans="1:21" ht="15.75" customHeight="1" x14ac:dyDescent="0.2">
      <c r="A74" s="363" t="s">
        <v>55</v>
      </c>
      <c r="B74" s="362" t="s">
        <v>189</v>
      </c>
      <c r="C74" s="364"/>
      <c r="D74" s="364"/>
      <c r="E74" s="364"/>
      <c r="F74" s="361"/>
      <c r="G74" s="361"/>
      <c r="H74" s="348" t="s">
        <v>24</v>
      </c>
      <c r="I74" s="355" t="s">
        <v>52</v>
      </c>
      <c r="J74" s="356"/>
      <c r="K74" s="356"/>
      <c r="L74" s="356"/>
      <c r="M74" s="357"/>
      <c r="N74" s="42">
        <v>16</v>
      </c>
      <c r="O74" s="42">
        <v>6</v>
      </c>
      <c r="P74" s="42">
        <v>14</v>
      </c>
      <c r="Q74" s="42">
        <v>14</v>
      </c>
      <c r="R74" s="79">
        <v>11</v>
      </c>
      <c r="S74" s="80">
        <v>7</v>
      </c>
      <c r="T74" s="74"/>
      <c r="U74" s="42"/>
    </row>
    <row r="75" spans="1:21" s="50" customFormat="1" ht="17.25" customHeight="1" x14ac:dyDescent="0.2">
      <c r="A75" s="363"/>
      <c r="B75" s="362"/>
      <c r="C75" s="364"/>
      <c r="D75" s="364"/>
      <c r="E75" s="364"/>
      <c r="F75" s="361"/>
      <c r="G75" s="361"/>
      <c r="H75" s="349"/>
      <c r="I75" s="355" t="s">
        <v>53</v>
      </c>
      <c r="J75" s="356"/>
      <c r="K75" s="356"/>
      <c r="L75" s="356"/>
      <c r="M75" s="357"/>
      <c r="N75" s="84"/>
      <c r="O75" s="84"/>
      <c r="P75" s="42"/>
      <c r="Q75" s="42">
        <v>108</v>
      </c>
      <c r="R75" s="79"/>
      <c r="S75" s="80"/>
      <c r="T75" s="74"/>
      <c r="U75" s="42"/>
    </row>
    <row r="76" spans="1:21" s="50" customFormat="1" ht="27.75" customHeight="1" x14ac:dyDescent="0.2">
      <c r="A76" s="39"/>
      <c r="B76" s="12" t="s">
        <v>72</v>
      </c>
      <c r="C76" s="45"/>
      <c r="D76" s="45"/>
      <c r="E76" s="45"/>
      <c r="F76" s="43"/>
      <c r="G76" s="44"/>
      <c r="H76" s="349"/>
      <c r="I76" s="352" t="s">
        <v>54</v>
      </c>
      <c r="J76" s="353"/>
      <c r="K76" s="353"/>
      <c r="L76" s="353"/>
      <c r="M76" s="354"/>
      <c r="N76" s="85"/>
      <c r="O76" s="85"/>
      <c r="P76" s="86"/>
      <c r="Q76" s="86">
        <v>108</v>
      </c>
      <c r="R76" s="79"/>
      <c r="S76" s="73" t="s">
        <v>262</v>
      </c>
      <c r="T76" s="74"/>
      <c r="U76" s="72"/>
    </row>
    <row r="77" spans="1:21" ht="19.5" customHeight="1" x14ac:dyDescent="0.2">
      <c r="A77" s="38"/>
      <c r="B77" s="50"/>
      <c r="C77" s="43"/>
      <c r="D77" s="43"/>
      <c r="E77" s="43"/>
      <c r="F77" s="43"/>
      <c r="G77" s="44"/>
      <c r="H77" s="349"/>
      <c r="I77" s="358" t="s">
        <v>306</v>
      </c>
      <c r="J77" s="359"/>
      <c r="K77" s="359"/>
      <c r="L77" s="359"/>
      <c r="M77" s="360"/>
      <c r="N77" s="88"/>
      <c r="O77" s="91">
        <v>5</v>
      </c>
      <c r="P77" s="81"/>
      <c r="Q77" s="81">
        <v>3</v>
      </c>
      <c r="R77" s="41">
        <v>2</v>
      </c>
      <c r="S77" s="78">
        <v>3</v>
      </c>
      <c r="T77" s="74"/>
      <c r="U77" s="42"/>
    </row>
    <row r="78" spans="1:21" s="53" customFormat="1" ht="16.5" customHeight="1" x14ac:dyDescent="0.2">
      <c r="A78" s="25"/>
      <c r="B78" s="25"/>
      <c r="C78" s="43"/>
      <c r="D78" s="43"/>
      <c r="E78" s="43"/>
      <c r="F78" s="43"/>
      <c r="G78" s="43"/>
      <c r="H78" s="349"/>
      <c r="I78" s="351" t="s">
        <v>319</v>
      </c>
      <c r="J78" s="351"/>
      <c r="K78" s="351"/>
      <c r="L78" s="351"/>
      <c r="M78" s="351"/>
      <c r="N78" s="83">
        <v>1</v>
      </c>
      <c r="O78" s="83" t="s">
        <v>317</v>
      </c>
      <c r="P78" s="83">
        <v>5</v>
      </c>
      <c r="Q78" s="83" t="s">
        <v>318</v>
      </c>
      <c r="R78" s="83">
        <v>5</v>
      </c>
      <c r="S78" s="80">
        <v>3</v>
      </c>
      <c r="T78" s="74"/>
      <c r="U78" s="42"/>
    </row>
    <row r="79" spans="1:21" s="37" customFormat="1" ht="16.5" customHeight="1" x14ac:dyDescent="0.2">
      <c r="A79" s="18"/>
      <c r="B79" s="18"/>
      <c r="C79" s="23"/>
      <c r="D79" s="23"/>
      <c r="E79" s="23"/>
      <c r="F79" s="23"/>
      <c r="G79" s="22"/>
      <c r="H79" s="350"/>
      <c r="I79" s="351" t="s">
        <v>307</v>
      </c>
      <c r="J79" s="351"/>
      <c r="K79" s="351"/>
      <c r="L79" s="351"/>
      <c r="M79" s="351"/>
      <c r="N79" s="83"/>
      <c r="O79" s="83"/>
      <c r="P79" s="83"/>
      <c r="Q79" s="83">
        <v>1</v>
      </c>
      <c r="R79" s="83"/>
      <c r="S79" s="96">
        <v>1</v>
      </c>
      <c r="T79" s="24"/>
      <c r="U79" s="24"/>
    </row>
    <row r="80" spans="1:21" s="37" customFormat="1" ht="15" customHeight="1" x14ac:dyDescent="0.2">
      <c r="A80" s="25"/>
      <c r="B80" s="25"/>
      <c r="C80" s="24"/>
      <c r="D80" s="24"/>
      <c r="E80" s="24"/>
      <c r="F80" s="24"/>
      <c r="G80" s="24"/>
      <c r="H80" s="24"/>
      <c r="I80" s="24"/>
      <c r="J80" s="24" t="s">
        <v>71</v>
      </c>
      <c r="K80" s="24"/>
      <c r="L80" s="24"/>
      <c r="M80" s="24"/>
      <c r="N80" s="82"/>
      <c r="O80" s="82"/>
      <c r="P80" s="24"/>
      <c r="Q80" s="24"/>
      <c r="R80" s="24"/>
      <c r="S80" s="24"/>
      <c r="T80" s="24"/>
      <c r="U80" s="24"/>
    </row>
    <row r="81" spans="1:21" ht="18.75" customHeight="1" x14ac:dyDescent="0.2"/>
    <row r="82" spans="1:21" s="50" customFormat="1" ht="18.75" customHeight="1" x14ac:dyDescent="0.2">
      <c r="A82" s="25"/>
      <c r="B82" s="25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82"/>
      <c r="O82" s="82"/>
      <c r="P82" s="24"/>
      <c r="Q82" s="24"/>
      <c r="R82" s="24"/>
      <c r="S82" s="24"/>
      <c r="T82" s="24"/>
      <c r="U82" s="24"/>
    </row>
    <row r="83" spans="1:21" ht="13.5" customHeight="1" x14ac:dyDescent="0.2"/>
    <row r="84" spans="1:21" ht="27" customHeight="1" x14ac:dyDescent="0.2"/>
    <row r="85" spans="1:21" ht="26.25" customHeight="1" x14ac:dyDescent="0.2"/>
    <row r="86" spans="1:21" ht="23.25" customHeight="1" x14ac:dyDescent="0.2"/>
    <row r="87" spans="1:21" ht="11.25" customHeight="1" x14ac:dyDescent="0.2"/>
    <row r="88" spans="1:21" ht="22.5" customHeight="1" x14ac:dyDescent="0.2"/>
    <row r="89" spans="1:21" ht="17.25" customHeight="1" x14ac:dyDescent="0.2"/>
    <row r="97" spans="3:21" x14ac:dyDescent="0.2">
      <c r="T97" s="25"/>
      <c r="U97" s="25"/>
    </row>
    <row r="98" spans="3:21" x14ac:dyDescent="0.2"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50"/>
      <c r="O98" s="50"/>
      <c r="P98" s="25"/>
      <c r="Q98" s="25"/>
      <c r="R98" s="25"/>
      <c r="S98" s="25"/>
      <c r="T98" s="25"/>
      <c r="U98" s="25"/>
    </row>
    <row r="99" spans="3:21" x14ac:dyDescent="0.2"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50"/>
      <c r="O99" s="50"/>
      <c r="P99" s="25"/>
      <c r="Q99" s="25"/>
      <c r="R99" s="25"/>
      <c r="S99" s="25"/>
    </row>
    <row r="102" spans="3:21" x14ac:dyDescent="0.2">
      <c r="T102" s="25"/>
      <c r="U102" s="25"/>
    </row>
    <row r="103" spans="3:21" x14ac:dyDescent="0.2"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50"/>
      <c r="O103" s="50"/>
      <c r="P103" s="25"/>
      <c r="Q103" s="25"/>
      <c r="R103" s="25"/>
      <c r="S103" s="25"/>
    </row>
    <row r="107" spans="3:21" x14ac:dyDescent="0.2">
      <c r="T107" s="25"/>
      <c r="U107" s="25"/>
    </row>
    <row r="108" spans="3:21" x14ac:dyDescent="0.2"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50"/>
      <c r="O108" s="50"/>
      <c r="P108" s="25"/>
      <c r="Q108" s="25"/>
      <c r="R108" s="25"/>
      <c r="S108" s="25"/>
      <c r="T108" s="25"/>
      <c r="U108" s="25"/>
    </row>
    <row r="109" spans="3:21" x14ac:dyDescent="0.2"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50"/>
      <c r="O109" s="50"/>
      <c r="P109" s="25"/>
      <c r="Q109" s="25"/>
      <c r="R109" s="25"/>
      <c r="S109" s="25"/>
      <c r="T109" s="25"/>
      <c r="U109" s="25"/>
    </row>
    <row r="110" spans="3:21" x14ac:dyDescent="0.2"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50"/>
      <c r="O110" s="50"/>
      <c r="P110" s="25"/>
      <c r="Q110" s="25"/>
      <c r="R110" s="25"/>
      <c r="S110" s="25"/>
      <c r="T110" s="25"/>
      <c r="U110" s="25"/>
    </row>
    <row r="111" spans="3:21" x14ac:dyDescent="0.2"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50"/>
      <c r="O111" s="50"/>
      <c r="P111" s="25"/>
      <c r="Q111" s="25"/>
      <c r="R111" s="25"/>
      <c r="S111" s="25"/>
      <c r="T111" s="25"/>
      <c r="U111" s="25"/>
    </row>
    <row r="112" spans="3:21" x14ac:dyDescent="0.2"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50"/>
      <c r="O112" s="50"/>
      <c r="P112" s="25"/>
      <c r="Q112" s="25"/>
      <c r="R112" s="25"/>
      <c r="S112" s="25"/>
    </row>
    <row r="117" spans="3:21" x14ac:dyDescent="0.2">
      <c r="T117" s="25"/>
      <c r="U117" s="25"/>
    </row>
    <row r="118" spans="3:21" x14ac:dyDescent="0.2"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50"/>
      <c r="O118" s="50"/>
      <c r="P118" s="25"/>
      <c r="Q118" s="25"/>
      <c r="R118" s="25"/>
      <c r="S118" s="25"/>
    </row>
    <row r="143" spans="3:21" x14ac:dyDescent="0.2">
      <c r="T143" s="25"/>
      <c r="U143" s="25"/>
    </row>
    <row r="144" spans="3:21" x14ac:dyDescent="0.2"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50"/>
      <c r="O144" s="50"/>
      <c r="P144" s="25"/>
      <c r="Q144" s="25"/>
      <c r="R144" s="25"/>
      <c r="S144" s="25"/>
      <c r="T144" s="25"/>
      <c r="U144" s="25"/>
    </row>
    <row r="145" spans="3:19" x14ac:dyDescent="0.2"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50"/>
      <c r="O145" s="50"/>
      <c r="P145" s="25"/>
      <c r="Q145" s="25"/>
      <c r="R145" s="25"/>
      <c r="S145" s="25"/>
    </row>
  </sheetData>
  <mergeCells count="31">
    <mergeCell ref="A1:U1"/>
    <mergeCell ref="A3:A6"/>
    <mergeCell ref="B3:B6"/>
    <mergeCell ref="R5:S5"/>
    <mergeCell ref="F3:K3"/>
    <mergeCell ref="H4:K4"/>
    <mergeCell ref="L3:M4"/>
    <mergeCell ref="G4:G6"/>
    <mergeCell ref="F4:F6"/>
    <mergeCell ref="H5:H6"/>
    <mergeCell ref="P5:Q5"/>
    <mergeCell ref="M5:M6"/>
    <mergeCell ref="I5:K5"/>
    <mergeCell ref="L5:L6"/>
    <mergeCell ref="C3:E5"/>
    <mergeCell ref="N3:S4"/>
    <mergeCell ref="F74:F75"/>
    <mergeCell ref="G74:G75"/>
    <mergeCell ref="B74:B75"/>
    <mergeCell ref="A74:A75"/>
    <mergeCell ref="C74:C75"/>
    <mergeCell ref="D74:D75"/>
    <mergeCell ref="E74:E75"/>
    <mergeCell ref="N5:O5"/>
    <mergeCell ref="H74:H79"/>
    <mergeCell ref="I79:M79"/>
    <mergeCell ref="I78:M78"/>
    <mergeCell ref="I76:M76"/>
    <mergeCell ref="I74:M74"/>
    <mergeCell ref="I75:M75"/>
    <mergeCell ref="I77:M77"/>
  </mergeCells>
  <phoneticPr fontId="4" type="noConversion"/>
  <conditionalFormatting sqref="C7:E7 C27:E27">
    <cfRule type="cellIs" dxfId="23" priority="33" operator="equal">
      <formula>0</formula>
    </cfRule>
    <cfRule type="cellIs" dxfId="22" priority="34" operator="equal">
      <formula>0</formula>
    </cfRule>
  </conditionalFormatting>
  <conditionalFormatting sqref="A76:G1048576 J34 A48:H48 N1:S2 G37:J37 A1:M6 N5:S6 H50:O51 A27 K29:S37 G38:S38 H34:H36 I28:S28 G39:G74 C27:S27 P39:XFD1048576 G39:H49 A7:S7 A34:F71 A28:H33 T1:XFD38 A74:F74 A72:A73 C72:F73 K48:P48 K39:O49 H55:O56 H52:H54 K52:O54 H60:O61 H57:H59 K57:O59 H64:O65 H62:H63 K62:O63 H67:O1048576 H66 K66:O66">
    <cfRule type="cellIs" dxfId="21" priority="32" operator="equal">
      <formula>0</formula>
    </cfRule>
  </conditionalFormatting>
  <conditionalFormatting sqref="B27">
    <cfRule type="cellIs" dxfId="20" priority="28" operator="equal">
      <formula>0</formula>
    </cfRule>
  </conditionalFormatting>
  <conditionalFormatting sqref="P10:S26">
    <cfRule type="cellIs" dxfId="19" priority="20" operator="equal">
      <formula>0</formula>
    </cfRule>
  </conditionalFormatting>
  <conditionalFormatting sqref="P9:S9">
    <cfRule type="cellIs" dxfId="18" priority="19" operator="equal">
      <formula>0</formula>
    </cfRule>
  </conditionalFormatting>
  <conditionalFormatting sqref="C8:S8 C9:O9">
    <cfRule type="cellIs" dxfId="17" priority="16" operator="equal">
      <formula>0</formula>
    </cfRule>
  </conditionalFormatting>
  <conditionalFormatting sqref="C8:E9">
    <cfRule type="cellIs" dxfId="16" priority="17" operator="equal">
      <formula>0</formula>
    </cfRule>
    <cfRule type="cellIs" dxfId="15" priority="18" operator="equal">
      <formula>0</formula>
    </cfRule>
  </conditionalFormatting>
  <conditionalFormatting sqref="A16:O16">
    <cfRule type="cellIs" dxfId="14" priority="8" operator="equal">
      <formula>0</formula>
    </cfRule>
  </conditionalFormatting>
  <conditionalFormatting sqref="C16:E16">
    <cfRule type="cellIs" dxfId="13" priority="9" operator="equal">
      <formula>0</formula>
    </cfRule>
    <cfRule type="cellIs" dxfId="12" priority="10" operator="equal">
      <formula>0</formula>
    </cfRule>
  </conditionalFormatting>
  <conditionalFormatting sqref="A10:B15 I10:O15">
    <cfRule type="cellIs" dxfId="11" priority="15" operator="equal">
      <formula>0</formula>
    </cfRule>
  </conditionalFormatting>
  <conditionalFormatting sqref="D11:H11 K19:O26 C10:H10 A17:B26 C12:H15 C17:O18 C19:H26">
    <cfRule type="cellIs" dxfId="10" priority="12" operator="equal">
      <formula>0</formula>
    </cfRule>
  </conditionalFormatting>
  <conditionalFormatting sqref="D11:E11 C12:E15 C10:E10 C17:E26">
    <cfRule type="cellIs" dxfId="9" priority="13" operator="equal">
      <formula>0</formula>
    </cfRule>
    <cfRule type="cellIs" dxfId="8" priority="14" operator="equal">
      <formula>0</formula>
    </cfRule>
  </conditionalFormatting>
  <conditionalFormatting sqref="I19:J26">
    <cfRule type="cellIs" dxfId="7" priority="11" operator="equal">
      <formula>0</formula>
    </cfRule>
  </conditionalFormatting>
  <conditionalFormatting sqref="J29:J33">
    <cfRule type="cellIs" dxfId="6" priority="7" operator="equal">
      <formula>0</formula>
    </cfRule>
  </conditionalFormatting>
  <conditionalFormatting sqref="J35:J36">
    <cfRule type="cellIs" dxfId="5" priority="6" operator="equal">
      <formula>0</formula>
    </cfRule>
  </conditionalFormatting>
  <conditionalFormatting sqref="I39:J49">
    <cfRule type="cellIs" dxfId="4" priority="5" operator="equal">
      <formula>0</formula>
    </cfRule>
  </conditionalFormatting>
  <conditionalFormatting sqref="I52:J54">
    <cfRule type="cellIs" dxfId="3" priority="4" operator="equal">
      <formula>0</formula>
    </cfRule>
  </conditionalFormatting>
  <conditionalFormatting sqref="I57:J59">
    <cfRule type="cellIs" dxfId="2" priority="3" operator="equal">
      <formula>0</formula>
    </cfRule>
  </conditionalFormatting>
  <conditionalFormatting sqref="I62:J63">
    <cfRule type="cellIs" dxfId="1" priority="2" operator="equal">
      <formula>0</formula>
    </cfRule>
  </conditionalFormatting>
  <conditionalFormatting sqref="I66:J66">
    <cfRule type="cellIs" dxfId="0" priority="1" operator="equal">
      <formula>0</formula>
    </cfRule>
  </conditionalFormatting>
  <pageMargins left="0.39370078740157483" right="0.39370078740157483" top="0.59055118110236227" bottom="0.39370078740157483" header="0.51181102362204722" footer="0.51181102362204722"/>
  <pageSetup paperSize="8" scale="67" fitToHeight="0" orientation="landscape" r:id="rId1"/>
  <headerFooter alignWithMargins="0"/>
  <cellWatches>
    <cellWatch r="I6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topLeftCell="A37" zoomScale="85" zoomScaleNormal="85" workbookViewId="0">
      <selection activeCell="A45" sqref="A45:M45"/>
    </sheetView>
  </sheetViews>
  <sheetFormatPr defaultRowHeight="12.75" x14ac:dyDescent="0.2"/>
  <cols>
    <col min="1" max="1" width="9.140625" style="11"/>
    <col min="2" max="2" width="50.28515625" style="11" customWidth="1"/>
    <col min="3" max="3" width="9.28515625" style="13" customWidth="1"/>
    <col min="4" max="4" width="16" style="11" customWidth="1"/>
    <col min="5" max="5" width="17.85546875" style="13" customWidth="1"/>
    <col min="6" max="6" width="70.7109375" style="11" customWidth="1"/>
    <col min="7" max="7" width="0.42578125" style="11" customWidth="1"/>
    <col min="8" max="8" width="25.5703125" style="11" customWidth="1"/>
    <col min="9" max="9" width="9.140625" style="11"/>
    <col min="10" max="10" width="17.42578125" style="11" customWidth="1"/>
    <col min="11" max="16384" width="9.140625" style="11"/>
  </cols>
  <sheetData>
    <row r="1" spans="1:8" ht="27" customHeight="1" thickBot="1" x14ac:dyDescent="0.25">
      <c r="B1" s="402" t="s">
        <v>77</v>
      </c>
      <c r="C1" s="403"/>
      <c r="D1" s="403"/>
      <c r="E1" s="413" t="s">
        <v>73</v>
      </c>
      <c r="F1" s="413"/>
      <c r="G1" s="413"/>
      <c r="H1" s="413"/>
    </row>
    <row r="2" spans="1:8" ht="30" customHeight="1" x14ac:dyDescent="0.2">
      <c r="A2" s="26" t="s">
        <v>27</v>
      </c>
      <c r="B2" s="27" t="s">
        <v>26</v>
      </c>
      <c r="C2" s="28" t="s">
        <v>74</v>
      </c>
      <c r="D2" s="29" t="s">
        <v>75</v>
      </c>
      <c r="E2" s="20" t="s">
        <v>27</v>
      </c>
      <c r="F2" s="410" t="s">
        <v>26</v>
      </c>
      <c r="G2" s="411"/>
      <c r="H2" s="412"/>
    </row>
    <row r="3" spans="1:8" ht="15.95" customHeight="1" x14ac:dyDescent="0.2">
      <c r="A3" s="46" t="s">
        <v>183</v>
      </c>
      <c r="B3" s="65" t="s">
        <v>38</v>
      </c>
      <c r="C3" s="15">
        <v>4</v>
      </c>
      <c r="D3" s="66">
        <v>3</v>
      </c>
      <c r="E3" s="21"/>
      <c r="F3" s="414" t="s">
        <v>67</v>
      </c>
      <c r="G3" s="415"/>
      <c r="H3" s="416"/>
    </row>
    <row r="4" spans="1:8" ht="15.95" customHeight="1" x14ac:dyDescent="0.2">
      <c r="A4" s="46" t="s">
        <v>184</v>
      </c>
      <c r="B4" s="65" t="s">
        <v>50</v>
      </c>
      <c r="C4" s="15">
        <v>4.5999999999999996</v>
      </c>
      <c r="D4" s="66">
        <v>7</v>
      </c>
      <c r="E4" s="67" t="s">
        <v>64</v>
      </c>
      <c r="F4" s="404" t="s">
        <v>276</v>
      </c>
      <c r="G4" s="405"/>
      <c r="H4" s="406"/>
    </row>
    <row r="5" spans="1:8" ht="15.95" customHeight="1" x14ac:dyDescent="0.2">
      <c r="A5" s="46" t="s">
        <v>76</v>
      </c>
      <c r="B5" s="65" t="s">
        <v>51</v>
      </c>
      <c r="C5" s="15">
        <v>6</v>
      </c>
      <c r="D5" s="66">
        <v>4</v>
      </c>
      <c r="E5" s="67" t="s">
        <v>65</v>
      </c>
      <c r="F5" s="404" t="s">
        <v>124</v>
      </c>
      <c r="G5" s="405"/>
      <c r="H5" s="406"/>
    </row>
    <row r="6" spans="1:8" ht="15.95" customHeight="1" thickBot="1" x14ac:dyDescent="0.25">
      <c r="A6" s="47"/>
      <c r="B6" s="48" t="s">
        <v>60</v>
      </c>
      <c r="C6" s="49"/>
      <c r="D6" s="68">
        <v>14</v>
      </c>
      <c r="E6" s="67" t="s">
        <v>66</v>
      </c>
      <c r="F6" s="407" t="s">
        <v>217</v>
      </c>
      <c r="G6" s="408"/>
      <c r="H6" s="409"/>
    </row>
    <row r="7" spans="1:8" ht="15.95" customHeight="1" x14ac:dyDescent="0.2">
      <c r="E7" s="67" t="s">
        <v>264</v>
      </c>
      <c r="F7" s="404" t="s">
        <v>277</v>
      </c>
      <c r="G7" s="405"/>
      <c r="H7" s="406"/>
    </row>
    <row r="8" spans="1:8" s="90" customFormat="1" ht="15.95" customHeight="1" x14ac:dyDescent="0.2">
      <c r="C8" s="13"/>
      <c r="E8" s="67" t="s">
        <v>265</v>
      </c>
      <c r="F8" s="228" t="s">
        <v>133</v>
      </c>
      <c r="G8" s="229"/>
      <c r="H8" s="230"/>
    </row>
    <row r="9" spans="1:8" ht="15.95" customHeight="1" x14ac:dyDescent="0.2">
      <c r="E9" s="67" t="s">
        <v>266</v>
      </c>
      <c r="F9" s="404" t="s">
        <v>278</v>
      </c>
      <c r="G9" s="405"/>
      <c r="H9" s="406"/>
    </row>
    <row r="10" spans="1:8" ht="15.95" customHeight="1" x14ac:dyDescent="0.2">
      <c r="E10" s="67" t="s">
        <v>267</v>
      </c>
      <c r="F10" s="404" t="s">
        <v>218</v>
      </c>
      <c r="G10" s="405"/>
      <c r="H10" s="406"/>
    </row>
    <row r="11" spans="1:8" ht="15.95" customHeight="1" x14ac:dyDescent="0.2">
      <c r="A11" s="30"/>
      <c r="B11" s="30"/>
      <c r="C11" s="61"/>
      <c r="D11" s="31"/>
      <c r="E11" s="67" t="s">
        <v>268</v>
      </c>
      <c r="F11" s="404" t="s">
        <v>150</v>
      </c>
      <c r="G11" s="405"/>
      <c r="H11" s="406"/>
    </row>
    <row r="12" spans="1:8" ht="20.25" customHeight="1" x14ac:dyDescent="0.2">
      <c r="A12" s="30"/>
      <c r="B12" s="30"/>
      <c r="C12" s="61"/>
      <c r="D12" s="31"/>
      <c r="E12" s="67" t="s">
        <v>269</v>
      </c>
      <c r="F12" s="404" t="s">
        <v>134</v>
      </c>
      <c r="G12" s="405"/>
      <c r="H12" s="406"/>
    </row>
    <row r="13" spans="1:8" ht="15.95" customHeight="1" x14ac:dyDescent="0.2">
      <c r="A13" s="30"/>
      <c r="B13" s="30"/>
      <c r="C13" s="61"/>
      <c r="D13" s="31"/>
      <c r="E13" s="67" t="s">
        <v>270</v>
      </c>
      <c r="F13" s="404" t="s">
        <v>279</v>
      </c>
      <c r="G13" s="405"/>
      <c r="H13" s="406"/>
    </row>
    <row r="14" spans="1:8" ht="17.25" customHeight="1" x14ac:dyDescent="0.2">
      <c r="A14" s="32"/>
      <c r="B14" s="34"/>
      <c r="C14" s="35"/>
      <c r="D14" s="33"/>
      <c r="E14" s="67" t="s">
        <v>271</v>
      </c>
      <c r="F14" s="404" t="s">
        <v>175</v>
      </c>
      <c r="G14" s="405"/>
      <c r="H14" s="406"/>
    </row>
    <row r="15" spans="1:8" ht="14.25" customHeight="1" x14ac:dyDescent="0.2">
      <c r="A15" s="32"/>
      <c r="B15" s="34"/>
      <c r="C15" s="35"/>
      <c r="D15" s="33"/>
      <c r="E15" s="67" t="s">
        <v>272</v>
      </c>
      <c r="F15" s="228" t="s">
        <v>174</v>
      </c>
      <c r="G15" s="229"/>
      <c r="H15" s="230"/>
    </row>
    <row r="16" spans="1:8" ht="15.95" customHeight="1" x14ac:dyDescent="0.2">
      <c r="A16" s="30"/>
      <c r="B16" s="30"/>
      <c r="C16" s="61"/>
      <c r="D16" s="31"/>
      <c r="E16" s="67" t="s">
        <v>273</v>
      </c>
      <c r="F16" s="404" t="s">
        <v>263</v>
      </c>
      <c r="G16" s="405"/>
      <c r="H16" s="406"/>
    </row>
    <row r="17" spans="1:13" ht="14.25" customHeight="1" x14ac:dyDescent="0.2">
      <c r="A17" s="30"/>
      <c r="B17" s="30"/>
      <c r="C17" s="61"/>
      <c r="D17" s="31"/>
      <c r="E17" s="67" t="s">
        <v>274</v>
      </c>
      <c r="F17" s="404" t="s">
        <v>280</v>
      </c>
      <c r="G17" s="405"/>
      <c r="H17" s="406"/>
    </row>
    <row r="18" spans="1:13" ht="18" customHeight="1" x14ac:dyDescent="0.2">
      <c r="A18" s="30"/>
      <c r="B18" s="30"/>
      <c r="C18" s="61"/>
      <c r="D18" s="31"/>
      <c r="E18" s="67" t="s">
        <v>275</v>
      </c>
      <c r="F18" s="404" t="s">
        <v>219</v>
      </c>
      <c r="G18" s="405"/>
      <c r="H18" s="406"/>
    </row>
    <row r="19" spans="1:13" ht="15.95" customHeight="1" x14ac:dyDescent="0.2">
      <c r="A19" s="30"/>
      <c r="B19" s="30"/>
      <c r="C19" s="61"/>
      <c r="D19" s="62"/>
      <c r="E19" s="67"/>
      <c r="F19" s="421" t="s">
        <v>68</v>
      </c>
      <c r="G19" s="422"/>
      <c r="H19" s="423"/>
    </row>
    <row r="20" spans="1:13" ht="15.95" customHeight="1" x14ac:dyDescent="0.2">
      <c r="A20" s="30"/>
      <c r="B20" s="30"/>
      <c r="C20" s="61"/>
      <c r="D20" s="31"/>
      <c r="E20" s="67" t="s">
        <v>64</v>
      </c>
      <c r="F20" s="418" t="s">
        <v>148</v>
      </c>
      <c r="G20" s="419"/>
      <c r="H20" s="420"/>
    </row>
    <row r="21" spans="1:13" ht="15.95" customHeight="1" x14ac:dyDescent="0.2">
      <c r="A21" s="30"/>
      <c r="B21" s="30"/>
      <c r="C21" s="70"/>
      <c r="D21" s="31"/>
      <c r="E21" s="67" t="s">
        <v>65</v>
      </c>
      <c r="F21" s="231" t="s">
        <v>176</v>
      </c>
      <c r="G21" s="232"/>
      <c r="H21" s="233"/>
    </row>
    <row r="22" spans="1:13" ht="15.95" customHeight="1" x14ac:dyDescent="0.2">
      <c r="A22" s="30"/>
      <c r="B22" s="30"/>
      <c r="C22" s="61"/>
      <c r="D22" s="31"/>
      <c r="E22" s="67" t="s">
        <v>66</v>
      </c>
      <c r="F22" s="418" t="s">
        <v>220</v>
      </c>
      <c r="G22" s="419"/>
      <c r="H22" s="420"/>
    </row>
    <row r="23" spans="1:13" ht="15.95" customHeight="1" x14ac:dyDescent="0.2">
      <c r="A23" s="30"/>
      <c r="B23" s="30"/>
      <c r="C23" s="61"/>
      <c r="D23" s="30"/>
      <c r="E23" s="67"/>
      <c r="F23" s="421" t="s">
        <v>69</v>
      </c>
      <c r="G23" s="422"/>
      <c r="H23" s="423"/>
    </row>
    <row r="24" spans="1:13" ht="15.95" customHeight="1" x14ac:dyDescent="0.2">
      <c r="A24" s="30"/>
      <c r="B24" s="30"/>
      <c r="C24" s="61"/>
      <c r="D24" s="30"/>
      <c r="E24" s="67" t="s">
        <v>64</v>
      </c>
      <c r="F24" s="404" t="s">
        <v>136</v>
      </c>
      <c r="G24" s="405"/>
      <c r="H24" s="406"/>
    </row>
    <row r="25" spans="1:13" ht="15.95" customHeight="1" x14ac:dyDescent="0.2">
      <c r="A25" s="30"/>
      <c r="B25" s="30"/>
      <c r="C25" s="61"/>
      <c r="D25" s="30"/>
      <c r="E25" s="67" t="s">
        <v>65</v>
      </c>
      <c r="F25" s="404" t="s">
        <v>149</v>
      </c>
      <c r="G25" s="405"/>
      <c r="H25" s="406"/>
    </row>
    <row r="26" spans="1:13" ht="12.75" customHeight="1" x14ac:dyDescent="0.2">
      <c r="A26" s="30"/>
      <c r="B26" s="30"/>
      <c r="C26" s="61"/>
      <c r="D26" s="30"/>
      <c r="E26" s="67" t="s">
        <v>66</v>
      </c>
      <c r="F26" s="228" t="s">
        <v>281</v>
      </c>
      <c r="G26" s="229"/>
      <c r="H26" s="230"/>
    </row>
    <row r="27" spans="1:13" ht="14.25" x14ac:dyDescent="0.2">
      <c r="A27" s="30"/>
      <c r="B27" s="30"/>
      <c r="C27" s="61"/>
      <c r="D27" s="30"/>
      <c r="E27" s="67"/>
      <c r="F27" s="421" t="s">
        <v>70</v>
      </c>
      <c r="G27" s="422"/>
      <c r="H27" s="423"/>
    </row>
    <row r="28" spans="1:13" ht="14.25" customHeight="1" x14ac:dyDescent="0.2">
      <c r="A28" s="30"/>
      <c r="B28" s="30"/>
      <c r="C28" s="61"/>
      <c r="D28" s="30"/>
      <c r="E28" s="67" t="s">
        <v>64</v>
      </c>
      <c r="F28" s="404" t="s">
        <v>125</v>
      </c>
      <c r="G28" s="405"/>
      <c r="H28" s="406"/>
    </row>
    <row r="29" spans="1:13" ht="17.25" customHeight="1" thickBot="1" x14ac:dyDescent="0.25">
      <c r="A29" s="30"/>
      <c r="B29" s="30"/>
      <c r="C29" s="61"/>
      <c r="D29" s="30"/>
      <c r="E29" s="69" t="s">
        <v>65</v>
      </c>
      <c r="F29" s="424" t="s">
        <v>126</v>
      </c>
      <c r="G29" s="425"/>
      <c r="H29" s="426"/>
    </row>
    <row r="30" spans="1:13" ht="18.75" customHeight="1" x14ac:dyDescent="0.2"/>
    <row r="31" spans="1:13" ht="40.5" customHeight="1" x14ac:dyDescent="0.2">
      <c r="D31" s="427" t="s">
        <v>127</v>
      </c>
      <c r="E31" s="427"/>
      <c r="F31" s="427"/>
    </row>
    <row r="32" spans="1:13" ht="210" customHeight="1" x14ac:dyDescent="0.2">
      <c r="A32" s="417" t="s">
        <v>309</v>
      </c>
      <c r="B32" s="417"/>
      <c r="C32" s="417"/>
      <c r="D32" s="417"/>
      <c r="E32" s="417"/>
      <c r="F32" s="417"/>
      <c r="G32" s="417"/>
      <c r="H32" s="417"/>
      <c r="I32" s="417"/>
      <c r="J32" s="417"/>
      <c r="K32" s="417"/>
      <c r="L32" s="417"/>
      <c r="M32" s="417"/>
    </row>
    <row r="33" spans="1:13" ht="22.5" customHeight="1" x14ac:dyDescent="0.2">
      <c r="A33" s="428" t="s">
        <v>151</v>
      </c>
      <c r="B33" s="428"/>
      <c r="C33" s="428"/>
      <c r="D33" s="428"/>
      <c r="E33" s="428"/>
      <c r="F33" s="428"/>
      <c r="G33" s="428"/>
      <c r="H33" s="428"/>
      <c r="I33" s="428"/>
      <c r="J33" s="428"/>
      <c r="K33" s="428"/>
      <c r="L33" s="428"/>
      <c r="M33" s="428"/>
    </row>
    <row r="34" spans="1:13" ht="39.75" customHeight="1" x14ac:dyDescent="0.2">
      <c r="A34" s="428" t="s">
        <v>128</v>
      </c>
      <c r="B34" s="428"/>
      <c r="C34" s="428"/>
      <c r="D34" s="428"/>
      <c r="E34" s="428"/>
      <c r="F34" s="428"/>
      <c r="G34" s="428"/>
      <c r="H34" s="428"/>
      <c r="I34" s="428"/>
      <c r="J34" s="428"/>
      <c r="K34" s="428"/>
      <c r="L34" s="428"/>
      <c r="M34" s="428"/>
    </row>
    <row r="35" spans="1:13" ht="21" customHeight="1" x14ac:dyDescent="0.2">
      <c r="A35" s="428" t="s">
        <v>129</v>
      </c>
      <c r="B35" s="428"/>
      <c r="C35" s="428"/>
      <c r="D35" s="428"/>
      <c r="E35" s="428"/>
      <c r="F35" s="428"/>
      <c r="G35" s="428"/>
      <c r="H35" s="428"/>
      <c r="I35" s="428"/>
      <c r="J35" s="428"/>
      <c r="K35" s="428"/>
      <c r="L35" s="428"/>
      <c r="M35" s="428"/>
    </row>
    <row r="36" spans="1:13" s="94" customFormat="1" ht="78" customHeight="1" x14ac:dyDescent="0.2">
      <c r="A36" s="428" t="s">
        <v>242</v>
      </c>
      <c r="B36" s="428"/>
      <c r="C36" s="428"/>
      <c r="D36" s="428"/>
      <c r="E36" s="428"/>
      <c r="F36" s="428"/>
      <c r="G36" s="428"/>
      <c r="H36" s="428"/>
      <c r="I36" s="428"/>
      <c r="J36" s="428"/>
      <c r="K36" s="428"/>
      <c r="L36" s="428"/>
      <c r="M36" s="428"/>
    </row>
    <row r="37" spans="1:13" s="94" customFormat="1" ht="79.5" customHeight="1" x14ac:dyDescent="0.2">
      <c r="A37" s="428" t="s">
        <v>284</v>
      </c>
      <c r="B37" s="428"/>
      <c r="C37" s="428"/>
      <c r="D37" s="428"/>
      <c r="E37" s="428"/>
      <c r="F37" s="428"/>
      <c r="G37" s="428"/>
      <c r="H37" s="428"/>
      <c r="I37" s="428"/>
      <c r="J37" s="428"/>
      <c r="K37" s="428"/>
      <c r="L37" s="428"/>
      <c r="M37" s="428"/>
    </row>
    <row r="38" spans="1:13" ht="27" customHeight="1" x14ac:dyDescent="0.2">
      <c r="A38" s="428" t="s">
        <v>229</v>
      </c>
      <c r="B38" s="428"/>
      <c r="C38" s="428"/>
      <c r="D38" s="428"/>
      <c r="E38" s="428"/>
      <c r="F38" s="428"/>
      <c r="G38" s="428"/>
      <c r="H38" s="428"/>
      <c r="I38" s="428"/>
      <c r="J38" s="428"/>
      <c r="K38" s="428"/>
      <c r="L38" s="428"/>
      <c r="M38" s="428"/>
    </row>
    <row r="39" spans="1:13" ht="116.25" customHeight="1" x14ac:dyDescent="0.2">
      <c r="A39" s="428" t="s">
        <v>310</v>
      </c>
      <c r="B39" s="428"/>
      <c r="C39" s="428"/>
      <c r="D39" s="428"/>
      <c r="E39" s="428"/>
      <c r="F39" s="428"/>
      <c r="G39" s="428"/>
      <c r="H39" s="428"/>
      <c r="I39" s="428"/>
      <c r="J39" s="428"/>
      <c r="K39" s="428"/>
      <c r="L39" s="428"/>
      <c r="M39" s="428"/>
    </row>
    <row r="40" spans="1:13" ht="23.25" customHeight="1" x14ac:dyDescent="0.2">
      <c r="A40" s="428" t="s">
        <v>152</v>
      </c>
      <c r="B40" s="428"/>
      <c r="C40" s="428"/>
      <c r="D40" s="428"/>
      <c r="E40" s="428"/>
      <c r="F40" s="428"/>
      <c r="G40" s="428"/>
      <c r="H40" s="428"/>
      <c r="I40" s="428"/>
      <c r="J40" s="428"/>
      <c r="K40" s="428"/>
      <c r="L40" s="428"/>
      <c r="M40" s="428"/>
    </row>
    <row r="41" spans="1:13" s="63" customFormat="1" ht="40.5" customHeight="1" x14ac:dyDescent="0.2">
      <c r="A41" s="428" t="s">
        <v>177</v>
      </c>
      <c r="B41" s="428"/>
      <c r="C41" s="428"/>
      <c r="D41" s="428"/>
      <c r="E41" s="428"/>
      <c r="F41" s="428"/>
      <c r="G41" s="428"/>
      <c r="H41" s="428"/>
      <c r="I41" s="428"/>
      <c r="J41" s="428"/>
      <c r="K41" s="428"/>
      <c r="L41" s="428"/>
      <c r="M41" s="428"/>
    </row>
    <row r="42" spans="1:13" ht="42" customHeight="1" x14ac:dyDescent="0.2">
      <c r="A42" s="428" t="s">
        <v>221</v>
      </c>
      <c r="B42" s="428"/>
      <c r="C42" s="428"/>
      <c r="D42" s="428"/>
      <c r="E42" s="428"/>
      <c r="F42" s="428"/>
      <c r="G42" s="428"/>
      <c r="H42" s="428"/>
      <c r="I42" s="428"/>
      <c r="J42" s="428"/>
      <c r="K42" s="428"/>
      <c r="L42" s="428"/>
      <c r="M42" s="428"/>
    </row>
    <row r="43" spans="1:13" ht="96.75" customHeight="1" x14ac:dyDescent="0.2">
      <c r="A43" s="428" t="s">
        <v>282</v>
      </c>
      <c r="B43" s="428"/>
      <c r="C43" s="428"/>
      <c r="D43" s="428"/>
      <c r="E43" s="428"/>
      <c r="F43" s="428"/>
      <c r="G43" s="428"/>
      <c r="H43" s="428"/>
      <c r="I43" s="428"/>
      <c r="J43" s="428"/>
      <c r="K43" s="428"/>
      <c r="L43" s="428"/>
      <c r="M43" s="428"/>
    </row>
    <row r="44" spans="1:13" ht="41.25" customHeight="1" x14ac:dyDescent="0.2">
      <c r="A44" s="428" t="s">
        <v>327</v>
      </c>
      <c r="B44" s="428"/>
      <c r="C44" s="428"/>
      <c r="D44" s="428"/>
      <c r="E44" s="428"/>
      <c r="F44" s="428"/>
      <c r="G44" s="428"/>
      <c r="H44" s="428"/>
      <c r="I44" s="428"/>
      <c r="J44" s="428"/>
      <c r="K44" s="428"/>
      <c r="L44" s="428"/>
      <c r="M44" s="428"/>
    </row>
    <row r="45" spans="1:13" ht="27" customHeight="1" x14ac:dyDescent="0.2">
      <c r="A45" s="428" t="s">
        <v>130</v>
      </c>
      <c r="B45" s="428"/>
      <c r="C45" s="428"/>
      <c r="D45" s="428"/>
      <c r="E45" s="428"/>
      <c r="F45" s="428"/>
      <c r="G45" s="428"/>
      <c r="H45" s="428"/>
      <c r="I45" s="428"/>
      <c r="J45" s="428"/>
      <c r="K45" s="428"/>
      <c r="L45" s="428"/>
      <c r="M45" s="428"/>
    </row>
    <row r="46" spans="1:13" ht="42" customHeight="1" x14ac:dyDescent="0.2">
      <c r="A46" s="428" t="s">
        <v>328</v>
      </c>
      <c r="B46" s="428"/>
      <c r="C46" s="428"/>
      <c r="D46" s="428"/>
      <c r="E46" s="428"/>
      <c r="F46" s="428"/>
      <c r="G46" s="428"/>
      <c r="H46" s="428"/>
      <c r="I46" s="428"/>
      <c r="J46" s="428"/>
      <c r="K46" s="428"/>
      <c r="L46" s="428"/>
      <c r="M46" s="428"/>
    </row>
    <row r="47" spans="1:13" ht="21.75" customHeight="1" x14ac:dyDescent="0.2">
      <c r="A47" s="399" t="s">
        <v>185</v>
      </c>
      <c r="B47" s="399"/>
    </row>
    <row r="48" spans="1:13" ht="16.5" customHeight="1" x14ac:dyDescent="0.25">
      <c r="A48" s="429" t="s">
        <v>329</v>
      </c>
      <c r="B48" s="429"/>
      <c r="C48" s="110"/>
      <c r="D48" s="110"/>
      <c r="E48" s="429" t="s">
        <v>256</v>
      </c>
      <c r="F48" s="429"/>
    </row>
    <row r="49" spans="1:12" ht="17.25" customHeight="1" x14ac:dyDescent="0.2">
      <c r="A49" s="397" t="s">
        <v>330</v>
      </c>
      <c r="B49" s="397"/>
      <c r="C49" s="103"/>
      <c r="D49" s="103"/>
      <c r="E49" s="397" t="s">
        <v>331</v>
      </c>
      <c r="F49" s="397"/>
      <c r="J49" s="280"/>
      <c r="K49" s="280"/>
      <c r="L49" s="280"/>
    </row>
    <row r="50" spans="1:12" ht="17.25" customHeight="1" x14ac:dyDescent="0.2">
      <c r="A50" s="397" t="s">
        <v>178</v>
      </c>
      <c r="B50" s="397"/>
      <c r="C50" s="103"/>
      <c r="D50" s="103"/>
      <c r="E50" s="397" t="s">
        <v>257</v>
      </c>
      <c r="F50" s="398"/>
      <c r="J50" s="71"/>
      <c r="K50" s="71"/>
      <c r="L50" s="71"/>
    </row>
    <row r="51" spans="1:12" ht="15.75" x14ac:dyDescent="0.2">
      <c r="A51" s="397"/>
      <c r="B51" s="397"/>
    </row>
    <row r="53" spans="1:12" ht="24" customHeight="1" x14ac:dyDescent="0.2">
      <c r="A53" s="399" t="s">
        <v>230</v>
      </c>
      <c r="B53" s="400"/>
      <c r="C53" s="400"/>
      <c r="D53" s="400"/>
      <c r="E53" s="400"/>
      <c r="F53" s="400"/>
      <c r="G53" s="400"/>
      <c r="H53" s="400"/>
      <c r="I53" s="13"/>
    </row>
    <row r="54" spans="1:12" x14ac:dyDescent="0.2">
      <c r="A54" s="399" t="s">
        <v>231</v>
      </c>
      <c r="B54" s="399"/>
      <c r="C54" s="401"/>
      <c r="D54" s="399"/>
      <c r="E54" s="401"/>
      <c r="F54" s="399"/>
      <c r="G54" s="399"/>
      <c r="H54" s="399"/>
    </row>
    <row r="55" spans="1:12" x14ac:dyDescent="0.2">
      <c r="A55" s="399" t="s">
        <v>243</v>
      </c>
      <c r="B55" s="399"/>
      <c r="C55" s="401"/>
      <c r="D55" s="399"/>
      <c r="E55" s="401"/>
      <c r="F55" s="399"/>
      <c r="G55" s="399"/>
      <c r="H55" s="399"/>
    </row>
    <row r="56" spans="1:12" x14ac:dyDescent="0.2">
      <c r="A56" s="92" t="s">
        <v>232</v>
      </c>
    </row>
  </sheetData>
  <mergeCells count="54">
    <mergeCell ref="A36:M36"/>
    <mergeCell ref="A37:M37"/>
    <mergeCell ref="A47:B47"/>
    <mergeCell ref="A48:B48"/>
    <mergeCell ref="A49:B49"/>
    <mergeCell ref="J49:L49"/>
    <mergeCell ref="A46:M46"/>
    <mergeCell ref="A40:M40"/>
    <mergeCell ref="A41:M41"/>
    <mergeCell ref="A42:M42"/>
    <mergeCell ref="A43:M43"/>
    <mergeCell ref="E48:F48"/>
    <mergeCell ref="E49:F49"/>
    <mergeCell ref="A51:B51"/>
    <mergeCell ref="F23:H23"/>
    <mergeCell ref="F27:H27"/>
    <mergeCell ref="F28:H28"/>
    <mergeCell ref="F29:H29"/>
    <mergeCell ref="D31:F31"/>
    <mergeCell ref="A33:M33"/>
    <mergeCell ref="A34:M34"/>
    <mergeCell ref="A35:M35"/>
    <mergeCell ref="A38:M38"/>
    <mergeCell ref="A39:M39"/>
    <mergeCell ref="F24:H24"/>
    <mergeCell ref="F25:H25"/>
    <mergeCell ref="A44:M44"/>
    <mergeCell ref="A45:M45"/>
    <mergeCell ref="A50:B50"/>
    <mergeCell ref="F11:H11"/>
    <mergeCell ref="F13:H13"/>
    <mergeCell ref="F9:H9"/>
    <mergeCell ref="F12:H12"/>
    <mergeCell ref="A32:M32"/>
    <mergeCell ref="F22:H22"/>
    <mergeCell ref="F20:H20"/>
    <mergeCell ref="F18:H18"/>
    <mergeCell ref="F19:H19"/>
    <mergeCell ref="E50:F50"/>
    <mergeCell ref="A53:H53"/>
    <mergeCell ref="A54:H54"/>
    <mergeCell ref="A55:H55"/>
    <mergeCell ref="B1:D1"/>
    <mergeCell ref="F4:H4"/>
    <mergeCell ref="F5:H5"/>
    <mergeCell ref="F6:H6"/>
    <mergeCell ref="F2:H2"/>
    <mergeCell ref="E1:H1"/>
    <mergeCell ref="F14:H14"/>
    <mergeCell ref="F16:H16"/>
    <mergeCell ref="F3:H3"/>
    <mergeCell ref="F17:H17"/>
    <mergeCell ref="F7:H7"/>
    <mergeCell ref="F10:H10"/>
  </mergeCells>
  <phoneticPr fontId="4" type="noConversion"/>
  <pageMargins left="0.78740157480314965" right="0.39370078740157483" top="0.59055118110236227" bottom="0.39370078740157483" header="0.51181102362204722" footer="0.51181102362204722"/>
  <pageSetup paperSize="8" scale="5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1-2</vt:lpstr>
      <vt:lpstr>3-4</vt:lpstr>
      <vt:lpstr>5-8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Методическая Служба</dc:creator>
  <cp:lastModifiedBy>Соломина Л А</cp:lastModifiedBy>
  <cp:lastPrinted>2019-04-25T13:24:46Z</cp:lastPrinted>
  <dcterms:created xsi:type="dcterms:W3CDTF">2005-01-19T10:32:31Z</dcterms:created>
  <dcterms:modified xsi:type="dcterms:W3CDTF">2019-08-06T08:35:21Z</dcterms:modified>
</cp:coreProperties>
</file>