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17400" windowHeight="11550" activeTab="1"/>
  </bookViews>
  <sheets>
    <sheet name="1-2" sheetId="1" r:id="rId1"/>
    <sheet name="3-4" sheetId="2" r:id="rId2"/>
    <sheet name="5-8" sheetId="3" r:id="rId3"/>
    <sheet name="Лист1" sheetId="4" r:id="rId4"/>
  </sheets>
  <calcPr calcId="145621" refMode="R1C1"/>
</workbook>
</file>

<file path=xl/calcChain.xml><?xml version="1.0" encoding="utf-8"?>
<calcChain xmlns="http://schemas.openxmlformats.org/spreadsheetml/2006/main">
  <c r="Q31" i="2" l="1"/>
  <c r="G35" i="2"/>
  <c r="I8" i="2" l="1"/>
  <c r="J8" i="2"/>
  <c r="K8" i="2"/>
  <c r="L8" i="2"/>
  <c r="M8" i="2"/>
  <c r="N8" i="2"/>
  <c r="N7" i="2" s="1"/>
  <c r="O8" i="2"/>
  <c r="O7" i="2" s="1"/>
  <c r="P8" i="2"/>
  <c r="Q8" i="2"/>
  <c r="R8" i="2"/>
  <c r="S8" i="2"/>
  <c r="H20" i="2" l="1"/>
  <c r="H21" i="2"/>
  <c r="H22" i="2"/>
  <c r="H23" i="2"/>
  <c r="H24" i="2"/>
  <c r="H25" i="2"/>
  <c r="H26" i="2"/>
  <c r="H27" i="2"/>
  <c r="H28" i="2"/>
  <c r="H29" i="2"/>
  <c r="H19" i="2"/>
  <c r="F19" i="2" s="1"/>
  <c r="H16" i="2"/>
  <c r="H15" i="2"/>
  <c r="F15" i="2" s="1"/>
  <c r="H10" i="2"/>
  <c r="F10" i="2" s="1"/>
  <c r="H11" i="2"/>
  <c r="F11" i="2" s="1"/>
  <c r="H12" i="2"/>
  <c r="F12" i="2" s="1"/>
  <c r="H13" i="2"/>
  <c r="F13" i="2" s="1"/>
  <c r="H9" i="2"/>
  <c r="F9" i="2" s="1"/>
  <c r="J18" i="2"/>
  <c r="K18" i="2"/>
  <c r="L18" i="2"/>
  <c r="M18" i="2"/>
  <c r="N18" i="2"/>
  <c r="O18" i="2"/>
  <c r="P18" i="2"/>
  <c r="Q18" i="2"/>
  <c r="R18" i="2"/>
  <c r="S18" i="2"/>
  <c r="H14" i="2" l="1"/>
  <c r="F16" i="2"/>
  <c r="H18" i="2"/>
  <c r="Q45" i="2"/>
  <c r="H45" i="2" s="1"/>
  <c r="H43" i="2"/>
  <c r="H46" i="2"/>
  <c r="F46" i="2" s="1"/>
  <c r="F45" i="2" s="1"/>
  <c r="H33" i="2"/>
  <c r="H34" i="2"/>
  <c r="G45" i="2"/>
  <c r="I45" i="2"/>
  <c r="J45" i="2"/>
  <c r="K45" i="2"/>
  <c r="G34" i="2" l="1"/>
  <c r="F34" i="2" s="1"/>
  <c r="G33" i="2"/>
  <c r="F33" i="2" s="1"/>
  <c r="Q36" i="2" l="1"/>
  <c r="R41" i="2" l="1"/>
  <c r="G21" i="2"/>
  <c r="F21" i="2" s="1"/>
  <c r="I23" i="2"/>
  <c r="I24" i="2"/>
  <c r="G25" i="2"/>
  <c r="F25" i="2" s="1"/>
  <c r="H42" i="2"/>
  <c r="H38" i="2"/>
  <c r="H39" i="2"/>
  <c r="G39" i="2" s="1"/>
  <c r="F39" i="2" s="1"/>
  <c r="H37" i="2"/>
  <c r="H32" i="2"/>
  <c r="Q41" i="2"/>
  <c r="Q30" i="2" s="1"/>
  <c r="Q17" i="2" s="1"/>
  <c r="BH26" i="1"/>
  <c r="BF26" i="1"/>
  <c r="BE26" i="1"/>
  <c r="BJ26" i="1"/>
  <c r="F8" i="2"/>
  <c r="J41" i="2"/>
  <c r="K41" i="2"/>
  <c r="J36" i="2"/>
  <c r="R36" i="2"/>
  <c r="H8" i="2"/>
  <c r="G8" i="2"/>
  <c r="F14" i="2"/>
  <c r="S36" i="2"/>
  <c r="R14" i="2"/>
  <c r="Q14" i="2"/>
  <c r="P14" i="2"/>
  <c r="I14" i="2"/>
  <c r="G14" i="2"/>
  <c r="Q7" i="2" l="1"/>
  <c r="I31" i="2"/>
  <c r="G32" i="2"/>
  <c r="H41" i="2"/>
  <c r="G20" i="2"/>
  <c r="F20" i="2" s="1"/>
  <c r="G22" i="2"/>
  <c r="F22" i="2" s="1"/>
  <c r="G24" i="2"/>
  <c r="F24" i="2" s="1"/>
  <c r="I36" i="2"/>
  <c r="F42" i="2"/>
  <c r="G26" i="2"/>
  <c r="F26" i="2" s="1"/>
  <c r="G28" i="2"/>
  <c r="F28" i="2" s="1"/>
  <c r="G37" i="2"/>
  <c r="H36" i="2"/>
  <c r="I41" i="2"/>
  <c r="G43" i="2"/>
  <c r="G27" i="2"/>
  <c r="F27" i="2" s="1"/>
  <c r="G23" i="2"/>
  <c r="F23" i="2" s="1"/>
  <c r="G38" i="2"/>
  <c r="F38" i="2" s="1"/>
  <c r="F29" i="2"/>
  <c r="H31" i="2"/>
  <c r="P31" i="2"/>
  <c r="M31" i="2"/>
  <c r="J31" i="2"/>
  <c r="K31" i="2"/>
  <c r="K30" i="2" s="1"/>
  <c r="K17" i="2" s="1"/>
  <c r="BK26" i="1"/>
  <c r="BI26" i="1"/>
  <c r="BG26" i="1"/>
  <c r="BD26" i="1"/>
  <c r="S31" i="2"/>
  <c r="R31" i="2"/>
  <c r="S14" i="2"/>
  <c r="M14" i="2"/>
  <c r="L14" i="2"/>
  <c r="K14" i="2"/>
  <c r="I18" i="2" l="1"/>
  <c r="F18" i="2"/>
  <c r="K7" i="2"/>
  <c r="H30" i="2"/>
  <c r="F37" i="2"/>
  <c r="F36" i="2" s="1"/>
  <c r="G36" i="2"/>
  <c r="G31" i="2"/>
  <c r="F32" i="2"/>
  <c r="F31" i="2" s="1"/>
  <c r="G18" i="2"/>
  <c r="F43" i="2"/>
  <c r="F41" i="2" s="1"/>
  <c r="G41" i="2"/>
  <c r="L30" i="2"/>
  <c r="L17" i="2" s="1"/>
  <c r="R30" i="2"/>
  <c r="M30" i="2"/>
  <c r="M17" i="2" s="1"/>
  <c r="M7" i="2" s="1"/>
  <c r="J30" i="2"/>
  <c r="J17" i="2" s="1"/>
  <c r="P30" i="2"/>
  <c r="P17" i="2" s="1"/>
  <c r="P7" i="2" s="1"/>
  <c r="S30" i="2"/>
  <c r="S17" i="2" s="1"/>
  <c r="S7" i="2" s="1"/>
  <c r="J14" i="2"/>
  <c r="J7" i="2" l="1"/>
  <c r="L7" i="2"/>
  <c r="G30" i="2"/>
  <c r="G17" i="2" s="1"/>
  <c r="G7" i="2" s="1"/>
  <c r="F30" i="2"/>
  <c r="F17" i="2" s="1"/>
  <c r="F7" i="2" s="1"/>
  <c r="R17" i="2"/>
  <c r="R7" i="2" s="1"/>
  <c r="I30" i="2"/>
  <c r="I17" i="2" s="1"/>
  <c r="I7" i="2" s="1"/>
  <c r="H17" i="2" l="1"/>
  <c r="H7" i="2" s="1"/>
</calcChain>
</file>

<file path=xl/sharedStrings.xml><?xml version="1.0" encoding="utf-8"?>
<sst xmlns="http://schemas.openxmlformats.org/spreadsheetml/2006/main" count="393" uniqueCount="294">
  <si>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</si>
  <si>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</si>
  <si>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</si>
  <si>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</si>
  <si>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</si>
  <si>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</si>
  <si>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</si>
  <si>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</si>
  <si>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</si>
  <si>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</si>
  <si>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</si>
  <si>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</si>
  <si>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</si>
  <si>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</si>
  <si>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</si>
  <si>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</si>
  <si>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</si>
  <si>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</si>
  <si>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</si>
  <si>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</si>
  <si>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</si>
  <si>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</si>
  <si>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</si>
  <si>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</si>
  <si>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</si>
  <si>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</si>
  <si>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</si>
  <si>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</si>
  <si>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</si>
  <si>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</si>
  <si>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</si>
  <si>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</si>
  <si>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</si>
  <si>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</si>
  <si>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</si>
  <si>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</si>
  <si>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</si>
  <si>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</si>
  <si>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</si>
  <si>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</si>
  <si>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</si>
  <si>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</si>
  <si>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</si>
  <si>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</si>
  <si>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</si>
  <si>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</si>
  <si>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</si>
  <si>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</si>
  <si>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 xml:space="preserve">2. Сводные данные по бюджету времени (в неделях)
</t>
  </si>
  <si>
    <t>∆</t>
  </si>
  <si>
    <t>Производственная практика (по профилю специальности)</t>
  </si>
  <si>
    <t>Производственная практика (преддипломная)</t>
  </si>
  <si>
    <t>дисциплин и МДК</t>
  </si>
  <si>
    <t>учебной практики</t>
  </si>
  <si>
    <t>производственной практики/ преддипломная практика</t>
  </si>
  <si>
    <t>К.00</t>
  </si>
  <si>
    <t xml:space="preserve">1.1. Выпускная квалификационная работа 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</si>
  <si>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</si>
  <si>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</si>
  <si>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</si>
  <si>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</si>
  <si>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</si>
  <si>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</si>
  <si>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</si>
  <si>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</si>
  <si>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</si>
  <si>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</si>
  <si>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Кабинеты:</t>
  </si>
  <si>
    <t>Лаборатории:</t>
  </si>
  <si>
    <t>Спортивный комплекс:</t>
  </si>
  <si>
    <t>Залы:</t>
  </si>
  <si>
    <t xml:space="preserve">                                               </t>
  </si>
  <si>
    <t xml:space="preserve">* не входит в общее количество зачетов и экзаменов </t>
  </si>
  <si>
    <t>5. Перечень лабораторий, кабинетов, мастерских и др.</t>
  </si>
  <si>
    <t>Семестр</t>
  </si>
  <si>
    <t>Недель</t>
  </si>
  <si>
    <t>ПДП.00</t>
  </si>
  <si>
    <t>4. Учебная и производственная практика</t>
  </si>
  <si>
    <t>Иностранный язык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</si>
  <si>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</si>
  <si>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</si>
  <si>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</si>
  <si>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</si>
  <si>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</si>
  <si>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</si>
  <si>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</si>
  <si>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</si>
  <si>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</si>
  <si>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</si>
  <si>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</si>
  <si>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</si>
  <si>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</si>
  <si>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</si>
  <si>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</si>
  <si>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</si>
  <si>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</si>
  <si>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</si>
  <si>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</si>
  <si>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</si>
  <si>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</si>
  <si>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</si>
  <si>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</si>
  <si>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</si>
  <si>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</si>
  <si>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</si>
  <si>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Экономика организации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</si>
  <si>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</si>
  <si>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</si>
  <si>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</si>
  <si>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</si>
  <si>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</si>
  <si>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</si>
  <si>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</si>
  <si>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</si>
  <si>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ПП.02</t>
  </si>
  <si>
    <t>ПМ.03</t>
  </si>
  <si>
    <t>МДК.03.01</t>
  </si>
  <si>
    <t>ПП.03</t>
  </si>
  <si>
    <t>ПМ.04</t>
  </si>
  <si>
    <t>ГИА.00</t>
  </si>
  <si>
    <t>Распределение обязательной нагрузки по курсам и семестрам   (час. в семестр)</t>
  </si>
  <si>
    <t>::</t>
  </si>
  <si>
    <t>=</t>
  </si>
  <si>
    <t>Δ</t>
  </si>
  <si>
    <t>Иностранного языка</t>
  </si>
  <si>
    <t>Библиотека, читальный зал с выходом в сеть Интернет</t>
  </si>
  <si>
    <t>Актовый зал</t>
  </si>
  <si>
    <t>Пояснения к учебному плану</t>
  </si>
  <si>
    <t>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</si>
  <si>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4. Максимальный объем аудиторной учебной нагрузки составляет 36 академических часов в неделю.</t>
  </si>
  <si>
    <t>Статистика</t>
  </si>
  <si>
    <t>Документационное обеспечение управления</t>
  </si>
  <si>
    <t>Статистики</t>
  </si>
  <si>
    <t>Правового обеспечения профессиональной деятельности</t>
  </si>
  <si>
    <t>МДК.02.02</t>
  </si>
  <si>
    <t>Открытый стадион широкого профиля с элементами полосы препятствий</t>
  </si>
  <si>
    <t>занятия на уроках</t>
  </si>
  <si>
    <t>Обучение по дисциплинам и междисциплинарным курсам</t>
  </si>
  <si>
    <t>Маркетинг</t>
  </si>
  <si>
    <t>ПДП</t>
  </si>
  <si>
    <t>4 нед</t>
  </si>
  <si>
    <t>6 нед</t>
  </si>
  <si>
    <t>1. Программа базовой подготовки</t>
  </si>
  <si>
    <t>4 нед.</t>
  </si>
  <si>
    <t>2 нед</t>
  </si>
  <si>
    <t xml:space="preserve">1. Календарный учебный график </t>
  </si>
  <si>
    <t xml:space="preserve">Информационных технологий в профессиональной деятельности </t>
  </si>
  <si>
    <t>Спортивный зал</t>
  </si>
  <si>
    <t>Документационного обеспечения управления</t>
  </si>
  <si>
    <t>2. Начало учебных занятий - 1 сентября, окончание - в соответствии с календарным учебным графиком.</t>
  </si>
  <si>
    <t>Логистика</t>
  </si>
  <si>
    <t>Бухгалтерский учёт</t>
  </si>
  <si>
    <t>Организация  и управление торгово-сбытовой деятельностью</t>
  </si>
  <si>
    <t>МДК.01.02</t>
  </si>
  <si>
    <t>МДК.01.03</t>
  </si>
  <si>
    <t>Организация торговли</t>
  </si>
  <si>
    <t>Организация и проведение экономической и маркетинговой деятельности</t>
  </si>
  <si>
    <t>МДК.02.03</t>
  </si>
  <si>
    <t>Финансы, налоги и налогооблажение</t>
  </si>
  <si>
    <t>Управление ассортиментом, оценка качества, обеспечение сохраняемости товаров</t>
  </si>
  <si>
    <t>МДК.03.02</t>
  </si>
  <si>
    <t>Товароведение продовольственных и непродовольственных товаров</t>
  </si>
  <si>
    <t>Выполнение работ по одной или нескольким профессиям рабочих, должностям служащих</t>
  </si>
  <si>
    <t>УП.04</t>
  </si>
  <si>
    <t>ОГСЭ.05</t>
  </si>
  <si>
    <t>Русский язык и культура речи</t>
  </si>
  <si>
    <t>Этика и психология делового общения</t>
  </si>
  <si>
    <t>Менеджмент (по отраслям)</t>
  </si>
  <si>
    <t>Организация коммерческой деятельности</t>
  </si>
  <si>
    <t>Стандартизация, метрология и подтверждение соответсивия</t>
  </si>
  <si>
    <t>ОП.10</t>
  </si>
  <si>
    <t>Стандартизации, метрологии и подтверждения соответствия</t>
  </si>
  <si>
    <t>Финансов, налогов и налогообложения</t>
  </si>
  <si>
    <t>Технического оснащения торговых организаций и охраны труда</t>
  </si>
  <si>
    <t>Председатель П(Ц)К</t>
  </si>
  <si>
    <t>1 семестр 17 недель</t>
  </si>
  <si>
    <t>38.02.04 Коммерция (по отраслям)</t>
  </si>
  <si>
    <t>Э(к)*4</t>
  </si>
  <si>
    <t>УП.00</t>
  </si>
  <si>
    <t>ПП.00</t>
  </si>
  <si>
    <t>СОГЛАСОВАНО</t>
  </si>
  <si>
    <t xml:space="preserve">Учебный план  </t>
  </si>
  <si>
    <t>Анализ финансово-хозяйственной деятельности</t>
  </si>
  <si>
    <t>Теоретические основы товароведения</t>
  </si>
  <si>
    <t>Консультации для обучающихся предусматриваются из расчета 4 часа на одного обучающегося на каждый год обучения</t>
  </si>
  <si>
    <t>ОП.11</t>
  </si>
  <si>
    <t>Бизнес-планирование</t>
  </si>
  <si>
    <t>6*</t>
  </si>
  <si>
    <t>Математики</t>
  </si>
  <si>
    <t>Маркетинга</t>
  </si>
  <si>
    <t>Междисциплинарных курсов</t>
  </si>
  <si>
    <t>Товароведения</t>
  </si>
  <si>
    <t xml:space="preserve">Государственная итоговая аттестация </t>
  </si>
  <si>
    <t>Обязательная часть учебных циклов ППССЗ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</si>
  <si>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</si>
  <si>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</si>
  <si>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</si>
  <si>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Техническое оснащение торговых оргазаций и охрана труда</t>
  </si>
  <si>
    <t>Государственная итоговая аттестация</t>
  </si>
  <si>
    <t>СОГЛАСОВАНО    РАБОТОДАТЕЛЕМ</t>
  </si>
  <si>
    <t>_______________________________________________________________                                    _________________________________                                          _____________________________________________________</t>
  </si>
  <si>
    <t>МП</t>
  </si>
  <si>
    <t xml:space="preserve">                        Должность                                                                                                                                                             (Подпись)                                                                                                                           (ФИО)</t>
  </si>
  <si>
    <t>Колледж инновационных технологий и сервиса "Галактика"</t>
  </si>
  <si>
    <t xml:space="preserve"> КИТиС "Галактика"</t>
  </si>
  <si>
    <t>_____________А.В. Рош</t>
  </si>
  <si>
    <t>УТВЕРЖДАЮ</t>
  </si>
  <si>
    <t xml:space="preserve">Профессиональное образовательное частное учреждение </t>
  </si>
  <si>
    <t>по программе базовой подготовки</t>
  </si>
  <si>
    <t>Квалификация  -  Менеджер по продажам</t>
  </si>
  <si>
    <t>Форма обучения - очная</t>
  </si>
  <si>
    <t>-</t>
  </si>
  <si>
    <t xml:space="preserve">Заместитель директора </t>
  </si>
  <si>
    <t>Н.А. Дударевич</t>
  </si>
  <si>
    <t>А.М. Макеев</t>
  </si>
  <si>
    <t>Начальник учебной части</t>
  </si>
  <si>
    <t>И.В. Макеева</t>
  </si>
  <si>
    <t xml:space="preserve">В.В. Иванов </t>
  </si>
  <si>
    <t>1 курс</t>
  </si>
  <si>
    <t>МДК 04.01</t>
  </si>
  <si>
    <t>Выполнение работ по профессии 12721 "Кассир торгового зала"</t>
  </si>
  <si>
    <t>3 нед</t>
  </si>
  <si>
    <t>144/144</t>
  </si>
  <si>
    <t>безопасности жизнедеятельности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</si>
  <si>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</si>
  <si>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</si>
  <si>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</si>
  <si>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</si>
  <si>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</si>
  <si>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</si>
  <si>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</si>
  <si>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</si>
  <si>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</si>
  <si>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</si>
  <si>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</si>
  <si>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</si>
  <si>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Социально-экономических дисциплин  </t>
  </si>
  <si>
    <t>Экономики организации</t>
  </si>
  <si>
    <t xml:space="preserve">Менеджмента   </t>
  </si>
  <si>
    <t>Бухгалтерского учета</t>
  </si>
  <si>
    <t>Организации коммерческой деятельности и логистики</t>
  </si>
  <si>
    <t>Место для стрельбы</t>
  </si>
  <si>
    <t>(6)</t>
  </si>
  <si>
    <t>Генеральный директор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</si>
  <si>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</si>
  <si>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</si>
  <si>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</si>
  <si>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</si>
  <si>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</si>
  <si>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</si>
  <si>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</si>
  <si>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</si>
  <si>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</si>
  <si>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</si>
  <si>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2**</t>
  </si>
  <si>
    <t>0</t>
  </si>
  <si>
    <t>курсовых работ - 2</t>
  </si>
  <si>
    <t>10 (1к)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</si>
  <si>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</si>
  <si>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</si>
  <si>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на базе среднего общего образования</t>
  </si>
  <si>
    <t>Нормативный срок обучения - 1 год 10 месяцев</t>
  </si>
  <si>
    <t>2            семестр 
 17    недель</t>
  </si>
  <si>
    <t>3
семестр  
16  недель</t>
  </si>
  <si>
    <t>4  семестр  9    недель</t>
  </si>
  <si>
    <t>1,2,3,4*</t>
  </si>
  <si>
    <t>Э(к)*2</t>
  </si>
  <si>
    <t>(2)</t>
  </si>
  <si>
    <t>2*</t>
  </si>
  <si>
    <r>
      <t>2</t>
    </r>
    <r>
      <rPr>
        <sz val="11"/>
        <rFont val="Times New Roman"/>
        <family val="1"/>
        <charset val="204"/>
      </rPr>
      <t>***</t>
    </r>
  </si>
  <si>
    <t>3*</t>
  </si>
  <si>
    <t>экзаменов - 8</t>
  </si>
  <si>
    <t xml:space="preserve">1. Учебный план разработан в соответствии с Федеральным государственным образовательным стандартом  среднего профессионального образования по специальности 38.02.04 Коммерция (по отраслям), утвержденным приказом Министерства и науки Российской Федерации от 15 мая  2014 г. № 539, зарегистрированном в Министерстве юстиции России от 25 июня  2014 г. № 32855, Порядком организации и осуществления образовательной деятельности по образовательным программа среднего профессионального образования, утвержденным приказом Минобрнауки России от 14.06.2013 года № 464 (с изменениями в соответствии с приказом Минобрнауки России от 15.12.2014г. № 1580) , 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18.04.2013 г.  № 291, приказом Мнобразования и науки РФ от 29.10.2013 года № 1199 "Об утверждении перечней профессий и специальностей среднего профессионального образования", утвержденного приказом Министерства образования и науки РФ от 5 июня 2014 г. № 632,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
</t>
  </si>
  <si>
    <r>
      <t xml:space="preserve">5. Объем времени </t>
    </r>
    <r>
      <rPr>
        <b/>
        <sz val="14"/>
        <rFont val="Times New Roman"/>
        <family val="1"/>
        <charset val="204"/>
      </rPr>
      <t>972</t>
    </r>
    <r>
      <rPr>
        <sz val="14"/>
        <rFont val="Times New Roman"/>
        <family val="1"/>
        <charset val="204"/>
      </rPr>
      <t xml:space="preserve"> часа, отведенный на вариативную часть использованыследующим образом: на увеличение объема часов  дисциплин цикла ОГСЭ выделено </t>
    </r>
    <r>
      <rPr>
        <b/>
        <sz val="14"/>
        <rFont val="Times New Roman"/>
        <family val="1"/>
        <charset val="204"/>
      </rPr>
      <t>82</t>
    </r>
    <r>
      <rPr>
        <sz val="14"/>
        <rFont val="Times New Roman"/>
        <family val="1"/>
        <charset val="204"/>
      </rPr>
      <t xml:space="preserve"> часа, в том числе на введение дисциплины "Русский язык и культура речи" - 76 час; </t>
    </r>
    <r>
      <rPr>
        <b/>
        <sz val="14"/>
        <rFont val="Times New Roman"/>
        <family val="1"/>
        <charset val="204"/>
      </rPr>
      <t xml:space="preserve"> 102</t>
    </r>
    <r>
      <rPr>
        <sz val="14"/>
        <rFont val="Times New Roman"/>
        <family val="1"/>
        <charset val="204"/>
      </rPr>
      <t xml:space="preserve"> часа добавлено на увеличение объема часов дисциплин: ЕН.01 Математика и  ЕН.02 Информационные технологии в профессиональной деятельности;  </t>
    </r>
    <r>
      <rPr>
        <b/>
        <sz val="14"/>
        <rFont val="Times New Roman"/>
        <family val="1"/>
        <charset val="204"/>
      </rPr>
      <t>190</t>
    </r>
    <r>
      <rPr>
        <sz val="14"/>
        <rFont val="Times New Roman"/>
        <family val="1"/>
        <charset val="204"/>
      </rPr>
      <t xml:space="preserve"> часов добавлено на увеличение объема часов  Общепрофессиональных дисциплин, из них на введение новых дисциплин: ОП.10 "Этика и психология делового общения"  - 72 часа,  ОП.11 "Бизес-планирование" - 58 часов; </t>
    </r>
    <r>
      <rPr>
        <b/>
        <sz val="14"/>
        <rFont val="Times New Roman"/>
        <family val="1"/>
        <charset val="204"/>
      </rPr>
      <t>598</t>
    </r>
    <r>
      <rPr>
        <sz val="14"/>
        <rFont val="Times New Roman"/>
        <family val="1"/>
        <charset val="204"/>
      </rPr>
      <t xml:space="preserve"> часов добавлено на увеличение объема часов профессиональных модулей.</t>
    </r>
  </si>
  <si>
    <t>6. Объем часов по дисциплине "Физическая культура" реализуется как за счет часов, указанных в учебном  плане, так и за счет различных форм внеаудиторных занятий в спортивных клубах, секциях.</t>
  </si>
  <si>
    <t>7.  По завершении изучения дисциплин цикла математического и общего естественнонаучного предусмотрен экзамен по "Математеке" во 2 сееметсре и "Информационным технологиям в профессиональной деятельности" в 3 семестре;   По завершении изучения общепрофессиональных дисциплин и междисциплинарных курсов предусмотрены экзамены:  "Бухгалтерский учет" - 2 семестр; "Логистика" - 3 семестр; МДК.01.01 "Организация коммерческой деятельности" - 2 семестр;  МДК.02.01 "Финансы, налоги и налогообложение" - 4 семестр, МДК.02.02 "Анализ финансово-хозяйственной деятельности" - 4 семестр, МДК.03.02 "Товароведение продовольственных и непродовольственных товаров" - 4 семестр. 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</si>
  <si>
    <t>8. Контрольные работы и  зачеты   проводятся за счет часов, отведенных  на изучение дисциплин  или междисциплинарных курсов.</t>
  </si>
  <si>
    <t>9. Выполнение курсовых  проектов (работ) является видом учебной работы по профессиональным модулям ПМ.01 Организация и управление торгово-сбытовой деятельностью и ПМ.03 Управление ассортиментом, оценка качества и обеспечение сохранности товаров профессионального цикла, которые реализуются в пределах времени, отведенного на их изучение.</t>
  </si>
  <si>
    <t>10.  Консультации предусмотрены из расчета 4 часа на одного обучающегося на каждый учебный год. Формы проведения консультаций  (групповые, индивидуальные, письменные, устные) определяются образовательных учреждением.</t>
  </si>
  <si>
    <r>
      <t>12. В период прохождения учебной практики, предусмотренной в рамках ПМ.04 "Выполнение работ по одной или несколькимпрофессиям рабочих, должностям служащих", студенты осваивают профессию из Перечня профессий рабочих, должностей служащих, рекомендуемых к освоению в рамках основной профессиональной образовательной программы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СПО: 12721 "Кассир торгового зала".  </t>
    </r>
  </si>
  <si>
    <t>13. В период обучения с юношами проводятся учебные сборы в соответствии с п. 1 ст. 13 Федерального закона "О воинской обязанности и военной службе" от 28 марта 1998 г. № 53-ФЗ.</t>
  </si>
  <si>
    <t>14. Государственная (итоговая) аттестация предусмотрена в виде выпускной квалификационной  работы.</t>
  </si>
  <si>
    <t>11. Учебная практика  и производственная практика (по профилю специальности) проводятся в рамках профессиональных модулей. Учебная практика в объеме 3 недель реализуется в рамках профессиональных модулей: ПМ.04 "Выполнение работ по одной или нескольким профессиям рабочих, должностям служащих" - 3 недели (2 семестр).  Производственная практика (по профилю специальности) в объеме 7 недель реализуется концентрировано по каждому из видов профессиональной деятельности, предусмотренных ФГОС по специальности: ПМ.01 "Организация и управление торгово-сбытовой деятельностью" - 3 недели (2 семестр), ПМ.02 "Организация и проведение экономической и маркетинговой деятельности" - 2 недели (4 семестр), ПМ.03 "Управление ассортиментом, оценка качества и обеспечение сохранности товаров" - 2 недели (4 семестр). Производственная практика (преддипломная) проводится в объеме 4 недель концентрированно (4 семестр).</t>
  </si>
  <si>
    <t>Наименование учебных циклов, дисциплин, профессиональных модулей, МДК, практик</t>
  </si>
  <si>
    <t>1(1к)</t>
  </si>
  <si>
    <t>2(1к)</t>
  </si>
  <si>
    <t>5(2к)</t>
  </si>
  <si>
    <t>14(2к)</t>
  </si>
  <si>
    <t>18(2к)</t>
  </si>
  <si>
    <t>5 (2 к)</t>
  </si>
  <si>
    <t>зачетов - 18 (2к)</t>
  </si>
  <si>
    <t>3нед</t>
  </si>
  <si>
    <t>"___"__________2019 г.</t>
  </si>
  <si>
    <t>Подготовка к государственной итоговой аттестации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</si>
</sst>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7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3" fillId="0" borderId="0"/>
  </cellStyleXfs>
  <cellXfs count="398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24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vertical="center" wrapText="1"/>
    </xf>
    <xf numFmtId="0" fontId="6" fillId="0" borderId="17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vertical="center" wrapText="1"/>
    </xf>
    <xf numFmtId="0" fontId="5" fillId="0" borderId="25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 applyProtection="1">
      <alignment vertical="center" wrapText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vertical="top" wrapText="1"/>
    </xf>
    <xf numFmtId="0" fontId="24" fillId="0" borderId="0" xfId="1" applyNumberFormat="1" applyFont="1" applyFill="1" applyBorder="1" applyAlignment="1" applyProtection="1">
      <alignment wrapText="1"/>
    </xf>
    <xf numFmtId="0" fontId="24" fillId="0" borderId="0" xfId="1" applyNumberFormat="1" applyFont="1" applyFill="1" applyBorder="1" applyAlignment="1" applyProtection="1">
      <alignment vertical="top" wrapText="1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0" fillId="0" borderId="0" xfId="0" applyNumberFormat="1" applyFont="1" applyFill="1" applyBorder="1" applyAlignment="1" applyProtection="1">
      <alignment horizontal="center" vertical="center" textRotation="90"/>
    </xf>
    <xf numFmtId="0" fontId="10" fillId="0" borderId="8" xfId="0" applyNumberFormat="1" applyFont="1" applyFill="1" applyBorder="1" applyAlignment="1" applyProtection="1">
      <alignment horizontal="center" vertical="center" textRotation="90"/>
    </xf>
    <xf numFmtId="0" fontId="15" fillId="0" borderId="0" xfId="2" applyFont="1" applyBorder="1" applyAlignment="1">
      <alignment horizontal="left" wrapText="1"/>
    </xf>
    <xf numFmtId="0" fontId="16" fillId="0" borderId="22" xfId="0" applyNumberFormat="1" applyFont="1" applyFill="1" applyBorder="1" applyAlignment="1" applyProtection="1">
      <alignment horizontal="left" vertical="top"/>
    </xf>
    <xf numFmtId="0" fontId="16" fillId="0" borderId="22" xfId="0" applyNumberFormat="1" applyFont="1" applyFill="1" applyBorder="1" applyAlignment="1" applyProtection="1">
      <alignment horizontal="center" vertical="center"/>
    </xf>
    <xf numFmtId="1" fontId="16" fillId="0" borderId="22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left" vertical="top"/>
    </xf>
    <xf numFmtId="0" fontId="15" fillId="0" borderId="18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top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/>
    </xf>
    <xf numFmtId="1" fontId="15" fillId="0" borderId="18" xfId="0" applyNumberFormat="1" applyFont="1" applyFill="1" applyBorder="1" applyAlignment="1" applyProtection="1">
      <alignment horizontal="center" vertical="center"/>
    </xf>
    <xf numFmtId="1" fontId="16" fillId="0" borderId="22" xfId="0" applyNumberFormat="1" applyFont="1" applyFill="1" applyBorder="1" applyAlignment="1" applyProtection="1">
      <alignment horizontal="center" vertical="top"/>
    </xf>
    <xf numFmtId="0" fontId="15" fillId="0" borderId="18" xfId="0" applyNumberFormat="1" applyFont="1" applyFill="1" applyBorder="1" applyAlignment="1" applyProtection="1">
      <alignment horizontal="center" vertical="top"/>
    </xf>
    <xf numFmtId="1" fontId="15" fillId="0" borderId="18" xfId="0" applyNumberFormat="1" applyFont="1" applyFill="1" applyBorder="1" applyAlignment="1" applyProtection="1">
      <alignment horizontal="center" vertical="top"/>
    </xf>
    <xf numFmtId="0" fontId="27" fillId="0" borderId="18" xfId="0" applyNumberFormat="1" applyFont="1" applyFill="1" applyBorder="1" applyAlignment="1" applyProtection="1">
      <alignment horizontal="center" vertical="top"/>
    </xf>
    <xf numFmtId="0" fontId="16" fillId="0" borderId="18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5" fillId="0" borderId="3" xfId="0" applyNumberFormat="1" applyFont="1" applyFill="1" applyBorder="1" applyAlignment="1" applyProtection="1">
      <alignment horizontal="center" vertical="top"/>
    </xf>
    <xf numFmtId="0" fontId="15" fillId="0" borderId="3" xfId="0" applyNumberFormat="1" applyFont="1" applyFill="1" applyBorder="1" applyAlignment="1" applyProtection="1">
      <alignment horizontal="center" vertical="top" wrapText="1"/>
    </xf>
    <xf numFmtId="1" fontId="15" fillId="0" borderId="3" xfId="0" applyNumberFormat="1" applyFont="1" applyFill="1" applyBorder="1" applyAlignment="1" applyProtection="1">
      <alignment horizontal="center" vertical="top"/>
    </xf>
    <xf numFmtId="0" fontId="16" fillId="0" borderId="22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center" vertical="top"/>
    </xf>
    <xf numFmtId="0" fontId="28" fillId="0" borderId="22" xfId="0" applyNumberFormat="1" applyFont="1" applyFill="1" applyBorder="1" applyAlignment="1" applyProtection="1">
      <alignment horizontal="left" vertical="top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2" xfId="0" applyNumberFormat="1" applyFont="1" applyFill="1" applyBorder="1" applyAlignment="1" applyProtection="1">
      <alignment horizontal="center" vertical="center"/>
    </xf>
    <xf numFmtId="1" fontId="28" fillId="0" borderId="22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left" vertical="top" wrapText="1"/>
    </xf>
    <xf numFmtId="0" fontId="15" fillId="0" borderId="18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center" vertical="top"/>
    </xf>
    <xf numFmtId="0" fontId="29" fillId="0" borderId="1" xfId="0" applyNumberFormat="1" applyFont="1" applyFill="1" applyBorder="1" applyAlignment="1" applyProtection="1">
      <alignment horizontal="left" vertical="top"/>
    </xf>
    <xf numFmtId="0" fontId="29" fillId="0" borderId="3" xfId="0" applyNumberFormat="1" applyFont="1" applyFill="1" applyBorder="1" applyAlignment="1" applyProtection="1">
      <alignment horizontal="left" vertical="top"/>
    </xf>
    <xf numFmtId="0" fontId="29" fillId="0" borderId="3" xfId="0" applyNumberFormat="1" applyFont="1" applyFill="1" applyBorder="1" applyAlignment="1" applyProtection="1">
      <alignment horizontal="left" vertical="top" wrapText="1"/>
    </xf>
    <xf numFmtId="0" fontId="16" fillId="0" borderId="22" xfId="0" applyNumberFormat="1" applyFont="1" applyFill="1" applyBorder="1" applyAlignment="1" applyProtection="1">
      <alignment horizontal="center" vertical="center" wrapText="1"/>
    </xf>
    <xf numFmtId="49" fontId="15" fillId="0" borderId="18" xfId="0" applyNumberFormat="1" applyFont="1" applyFill="1" applyBorder="1" applyAlignment="1" applyProtection="1">
      <alignment horizontal="center" vertical="top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center" vertical="top" wrapText="1"/>
    </xf>
    <xf numFmtId="1" fontId="16" fillId="0" borderId="3" xfId="0" applyNumberFormat="1" applyFont="1" applyFill="1" applyBorder="1" applyAlignment="1" applyProtection="1">
      <alignment horizontal="center" vertical="top"/>
    </xf>
    <xf numFmtId="0" fontId="28" fillId="0" borderId="9" xfId="0" applyNumberFormat="1" applyFont="1" applyFill="1" applyBorder="1" applyAlignment="1" applyProtection="1">
      <alignment horizontal="left" vertical="top"/>
    </xf>
    <xf numFmtId="0" fontId="28" fillId="0" borderId="9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1" fontId="16" fillId="0" borderId="9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1" fontId="16" fillId="0" borderId="3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vertical="top" wrapText="1"/>
    </xf>
    <xf numFmtId="0" fontId="16" fillId="0" borderId="1" xfId="0" applyNumberFormat="1" applyFont="1" applyFill="1" applyBorder="1" applyAlignment="1" applyProtection="1">
      <alignment vertical="top" wrapText="1"/>
    </xf>
    <xf numFmtId="0" fontId="16" fillId="0" borderId="22" xfId="0" applyNumberFormat="1" applyFont="1" applyFill="1" applyBorder="1" applyAlignment="1" applyProtection="1">
      <alignment horizontal="center" vertical="top"/>
    </xf>
    <xf numFmtId="0" fontId="15" fillId="0" borderId="22" xfId="0" applyNumberFormat="1" applyFont="1" applyFill="1" applyBorder="1" applyAlignment="1" applyProtection="1">
      <alignment horizontal="center" vertical="top"/>
    </xf>
    <xf numFmtId="0" fontId="16" fillId="0" borderId="22" xfId="0" applyNumberFormat="1" applyFont="1" applyFill="1" applyBorder="1" applyAlignment="1" applyProtection="1">
      <alignment horizontal="center" vertical="top" wrapText="1"/>
    </xf>
    <xf numFmtId="0" fontId="16" fillId="0" borderId="22" xfId="0" applyNumberFormat="1" applyFont="1" applyFill="1" applyBorder="1" applyAlignment="1" applyProtection="1">
      <alignment vertical="top" wrapText="1"/>
    </xf>
    <xf numFmtId="0" fontId="15" fillId="0" borderId="18" xfId="0" applyNumberFormat="1" applyFont="1" applyFill="1" applyBorder="1" applyAlignment="1" applyProtection="1">
      <alignment vertical="top" wrapText="1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left" vertical="top"/>
    </xf>
    <xf numFmtId="0" fontId="16" fillId="0" borderId="18" xfId="0" applyNumberFormat="1" applyFont="1" applyFill="1" applyBorder="1" applyAlignment="1" applyProtection="1">
      <alignment horizontal="left" vertical="top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47" xfId="0" applyNumberFormat="1" applyFont="1" applyFill="1" applyBorder="1" applyAlignment="1" applyProtection="1">
      <alignment horizontal="center" vertical="center" textRotation="90"/>
    </xf>
    <xf numFmtId="0" fontId="10" fillId="0" borderId="48" xfId="0" applyNumberFormat="1" applyFont="1" applyFill="1" applyBorder="1" applyAlignment="1" applyProtection="1">
      <alignment horizontal="center" vertical="center" textRotation="90"/>
    </xf>
    <xf numFmtId="0" fontId="7" fillId="0" borderId="18" xfId="0" applyNumberFormat="1" applyFont="1" applyFill="1" applyBorder="1" applyAlignment="1" applyProtection="1">
      <alignment horizontal="left" vertical="top"/>
    </xf>
    <xf numFmtId="0" fontId="7" fillId="0" borderId="18" xfId="0" applyNumberFormat="1" applyFont="1" applyFill="1" applyBorder="1" applyAlignment="1" applyProtection="1">
      <alignment vertical="top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32" fillId="0" borderId="3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left" vertical="top"/>
    </xf>
    <xf numFmtId="0" fontId="29" fillId="0" borderId="2" xfId="0" applyNumberFormat="1" applyFont="1" applyFill="1" applyBorder="1" applyAlignment="1" applyProtection="1">
      <alignment horizontal="left" vertical="top" wrapText="1"/>
    </xf>
    <xf numFmtId="0" fontId="16" fillId="0" borderId="2" xfId="0" applyNumberFormat="1" applyFont="1" applyFill="1" applyBorder="1" applyAlignment="1" applyProtection="1">
      <alignment horizontal="center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center" vertical="top"/>
    </xf>
    <xf numFmtId="0" fontId="16" fillId="0" borderId="2" xfId="0" applyNumberFormat="1" applyFont="1" applyFill="1" applyBorder="1" applyAlignment="1" applyProtection="1">
      <alignment horizontal="center" vertical="top" wrapText="1"/>
    </xf>
    <xf numFmtId="0" fontId="16" fillId="0" borderId="2" xfId="0" applyNumberFormat="1" applyFont="1" applyFill="1" applyBorder="1" applyAlignment="1" applyProtection="1">
      <alignment vertical="top" wrapText="1"/>
    </xf>
    <xf numFmtId="1" fontId="15" fillId="0" borderId="2" xfId="0" applyNumberFormat="1" applyFont="1" applyFill="1" applyBorder="1" applyAlignment="1" applyProtection="1">
      <alignment horizontal="center" vertical="top"/>
    </xf>
    <xf numFmtId="1" fontId="16" fillId="0" borderId="18" xfId="0" applyNumberFormat="1" applyFont="1" applyFill="1" applyBorder="1" applyAlignment="1" applyProtection="1">
      <alignment horizontal="center" vertical="top"/>
    </xf>
    <xf numFmtId="0" fontId="15" fillId="0" borderId="9" xfId="0" applyNumberFormat="1" applyFont="1" applyFill="1" applyBorder="1" applyAlignment="1" applyProtection="1">
      <alignment horizontal="left" wrapText="1"/>
    </xf>
    <xf numFmtId="0" fontId="16" fillId="0" borderId="22" xfId="0" applyNumberFormat="1" applyFont="1" applyFill="1" applyBorder="1" applyAlignment="1" applyProtection="1">
      <alignment horizontal="left" wrapText="1"/>
    </xf>
    <xf numFmtId="1" fontId="16" fillId="2" borderId="9" xfId="0" applyNumberFormat="1" applyFont="1" applyFill="1" applyBorder="1" applyAlignment="1" applyProtection="1">
      <alignment horizontal="center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24" fillId="0" borderId="38" xfId="0" applyNumberFormat="1" applyFont="1" applyFill="1" applyBorder="1" applyAlignment="1" applyProtection="1">
      <alignment horizontal="left" vertical="center" wrapText="1"/>
    </xf>
    <xf numFmtId="0" fontId="24" fillId="0" borderId="39" xfId="0" applyNumberFormat="1" applyFont="1" applyFill="1" applyBorder="1" applyAlignment="1" applyProtection="1">
      <alignment horizontal="left" vertical="center" wrapText="1"/>
    </xf>
    <xf numFmtId="0" fontId="34" fillId="0" borderId="20" xfId="0" applyNumberFormat="1" applyFont="1" applyFill="1" applyBorder="1" applyAlignment="1" applyProtection="1">
      <alignment horizontal="left" vertical="center" wrapText="1"/>
    </xf>
    <xf numFmtId="0" fontId="34" fillId="0" borderId="38" xfId="0" applyNumberFormat="1" applyFont="1" applyFill="1" applyBorder="1" applyAlignment="1" applyProtection="1">
      <alignment horizontal="left" vertical="center" wrapText="1"/>
    </xf>
    <xf numFmtId="0" fontId="34" fillId="0" borderId="39" xfId="0" applyNumberFormat="1" applyFont="1" applyFill="1" applyBorder="1" applyAlignment="1" applyProtection="1">
      <alignment horizontal="left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10" fillId="0" borderId="26" xfId="0" applyNumberFormat="1" applyFont="1" applyFill="1" applyBorder="1" applyAlignment="1" applyProtection="1">
      <alignment horizontal="center" vertical="center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0" fillId="0" borderId="35" xfId="0" applyNumberFormat="1" applyFont="1" applyFill="1" applyBorder="1" applyAlignment="1" applyProtection="1">
      <alignment horizontal="center" vertical="center" textRotation="90"/>
    </xf>
    <xf numFmtId="0" fontId="10" fillId="0" borderId="9" xfId="0" applyNumberFormat="1" applyFont="1" applyFill="1" applyBorder="1" applyAlignment="1" applyProtection="1">
      <alignment horizontal="center" vertical="center" textRotation="90"/>
    </xf>
    <xf numFmtId="0" fontId="10" fillId="0" borderId="49" xfId="0" applyNumberFormat="1" applyFont="1" applyFill="1" applyBorder="1" applyAlignment="1" applyProtection="1">
      <alignment horizontal="center" vertical="center" textRotation="90"/>
    </xf>
    <xf numFmtId="49" fontId="16" fillId="0" borderId="22" xfId="0" applyNumberFormat="1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center" vertical="top" wrapText="1"/>
    </xf>
    <xf numFmtId="1" fontId="15" fillId="0" borderId="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top" wrapText="1"/>
    </xf>
    <xf numFmtId="49" fontId="16" fillId="0" borderId="22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0" fillId="0" borderId="9" xfId="0" applyNumberFormat="1" applyFont="1" applyFill="1" applyBorder="1" applyAlignment="1" applyProtection="1">
      <alignment horizontal="center" vertical="center" textRotation="90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 wrapText="1" shrinkToFit="1"/>
    </xf>
    <xf numFmtId="0" fontId="3" fillId="0" borderId="28" xfId="0" applyNumberFormat="1" applyFont="1" applyFill="1" applyBorder="1" applyAlignment="1" applyProtection="1">
      <alignment horizontal="center" vertical="center" wrapText="1" shrinkToFit="1"/>
    </xf>
    <xf numFmtId="0" fontId="3" fillId="0" borderId="13" xfId="0" applyNumberFormat="1" applyFont="1" applyFill="1" applyBorder="1" applyAlignment="1" applyProtection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3" fillId="0" borderId="3" xfId="0" applyNumberFormat="1" applyFont="1" applyFill="1" applyBorder="1" applyAlignment="1" applyProtection="1">
      <alignment horizontal="center" vertical="center" textRotation="90"/>
    </xf>
    <xf numFmtId="0" fontId="3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35" xfId="0" applyNumberFormat="1" applyFont="1" applyFill="1" applyBorder="1" applyAlignment="1" applyProtection="1">
      <alignment horizontal="center" vertical="center" textRotation="90" wrapText="1"/>
    </xf>
    <xf numFmtId="0" fontId="3" fillId="0" borderId="19" xfId="0" applyNumberFormat="1" applyFont="1" applyFill="1" applyBorder="1" applyAlignment="1" applyProtection="1">
      <alignment horizontal="center" vertical="center" textRotation="90"/>
    </xf>
    <xf numFmtId="0" fontId="3" fillId="0" borderId="20" xfId="0" applyNumberFormat="1" applyFont="1" applyFill="1" applyBorder="1" applyAlignment="1" applyProtection="1">
      <alignment horizontal="center" vertical="center" textRotation="90"/>
    </xf>
    <xf numFmtId="0" fontId="3" fillId="0" borderId="21" xfId="0" applyNumberFormat="1" applyFont="1" applyFill="1" applyBorder="1" applyAlignment="1" applyProtection="1">
      <alignment horizontal="center" vertical="center" textRotation="90"/>
    </xf>
    <xf numFmtId="0" fontId="3" fillId="0" borderId="30" xfId="0" applyNumberFormat="1" applyFont="1" applyFill="1" applyBorder="1" applyAlignment="1" applyProtection="1">
      <alignment horizontal="center" vertical="center" textRotation="90"/>
    </xf>
    <xf numFmtId="0" fontId="3" fillId="0" borderId="7" xfId="0" applyNumberFormat="1" applyFont="1" applyFill="1" applyBorder="1" applyAlignment="1" applyProtection="1">
      <alignment horizontal="center" vertical="center" textRotation="90"/>
    </xf>
    <xf numFmtId="0" fontId="3" fillId="0" borderId="9" xfId="0" applyNumberFormat="1" applyFont="1" applyFill="1" applyBorder="1" applyAlignment="1" applyProtection="1">
      <alignment horizontal="center" vertical="center" textRotation="90"/>
    </xf>
    <xf numFmtId="0" fontId="3" fillId="0" borderId="18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27" xfId="0" applyNumberFormat="1" applyFont="1" applyFill="1" applyBorder="1" applyAlignment="1" applyProtection="1">
      <alignment horizontal="center" vertical="center" textRotation="90" wrapText="1"/>
    </xf>
    <xf numFmtId="0" fontId="3" fillId="0" borderId="11" xfId="0" applyNumberFormat="1" applyFont="1" applyFill="1" applyBorder="1" applyAlignment="1" applyProtection="1">
      <alignment horizontal="center" vertical="center" textRotation="90" wrapText="1"/>
    </xf>
    <xf numFmtId="0" fontId="21" fillId="0" borderId="11" xfId="0" applyNumberFormat="1" applyFont="1" applyFill="1" applyBorder="1" applyAlignment="1" applyProtection="1">
      <alignment horizontal="center" vertical="center" textRotation="90"/>
    </xf>
    <xf numFmtId="0" fontId="21" fillId="0" borderId="34" xfId="0" applyNumberFormat="1" applyFont="1" applyFill="1" applyBorder="1" applyAlignment="1" applyProtection="1">
      <alignment horizontal="center" vertical="center" textRotation="90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distributed" textRotation="90"/>
    </xf>
    <xf numFmtId="0" fontId="3" fillId="0" borderId="2" xfId="0" applyNumberFormat="1" applyFont="1" applyFill="1" applyBorder="1" applyAlignment="1" applyProtection="1">
      <alignment horizontal="center" vertical="distributed" textRotation="90"/>
    </xf>
    <xf numFmtId="0" fontId="3" fillId="0" borderId="16" xfId="0" applyNumberFormat="1" applyFont="1" applyFill="1" applyBorder="1" applyAlignment="1" applyProtection="1">
      <alignment horizontal="center" vertical="distributed" textRotation="90"/>
    </xf>
    <xf numFmtId="0" fontId="3" fillId="0" borderId="1" xfId="0" applyNumberFormat="1" applyFont="1" applyFill="1" applyBorder="1" applyAlignment="1" applyProtection="1">
      <alignment horizontal="center" vertical="distributed" textRotation="90"/>
    </xf>
    <xf numFmtId="0" fontId="3" fillId="0" borderId="17" xfId="0" applyNumberFormat="1" applyFont="1" applyFill="1" applyBorder="1" applyAlignment="1" applyProtection="1">
      <alignment horizontal="center" vertical="distributed" textRotation="90"/>
    </xf>
    <xf numFmtId="0" fontId="3" fillId="0" borderId="3" xfId="0" applyNumberFormat="1" applyFont="1" applyFill="1" applyBorder="1" applyAlignment="1" applyProtection="1">
      <alignment horizontal="center" vertical="distributed" textRotation="90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33" fillId="0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3" fillId="0" borderId="44" xfId="0" applyNumberFormat="1" applyFont="1" applyFill="1" applyBorder="1" applyAlignment="1" applyProtection="1">
      <alignment horizontal="center" vertical="center" textRotation="90"/>
    </xf>
    <xf numFmtId="0" fontId="3" fillId="0" borderId="4" xfId="0" applyNumberFormat="1" applyFont="1" applyFill="1" applyBorder="1" applyAlignment="1" applyProtection="1">
      <alignment horizontal="center" vertical="center" textRotation="90"/>
    </xf>
    <xf numFmtId="0" fontId="3" fillId="0" borderId="5" xfId="0" applyNumberFormat="1" applyFont="1" applyFill="1" applyBorder="1" applyAlignment="1" applyProtection="1">
      <alignment horizontal="center" vertical="center" textRotation="90"/>
    </xf>
    <xf numFmtId="0" fontId="5" fillId="0" borderId="33" xfId="0" applyNumberFormat="1" applyFont="1" applyFill="1" applyBorder="1" applyAlignment="1" applyProtection="1">
      <alignment horizontal="center" vertical="top" wrapText="1"/>
    </xf>
    <xf numFmtId="0" fontId="11" fillId="0" borderId="33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textRotation="90"/>
    </xf>
    <xf numFmtId="0" fontId="3" fillId="0" borderId="16" xfId="0" applyNumberFormat="1" applyFont="1" applyFill="1" applyBorder="1" applyAlignment="1" applyProtection="1">
      <alignment horizontal="center" vertical="center" textRotation="90"/>
    </xf>
    <xf numFmtId="0" fontId="3" fillId="0" borderId="17" xfId="0" applyNumberFormat="1" applyFont="1" applyFill="1" applyBorder="1" applyAlignment="1" applyProtection="1">
      <alignment horizontal="center" vertical="center" textRotation="9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center" textRotation="90"/>
    </xf>
    <xf numFmtId="0" fontId="5" fillId="0" borderId="7" xfId="0" applyNumberFormat="1" applyFont="1" applyFill="1" applyBorder="1" applyAlignment="1" applyProtection="1">
      <alignment horizontal="center" vertical="center" textRotation="90"/>
    </xf>
    <xf numFmtId="0" fontId="5" fillId="0" borderId="18" xfId="0" applyNumberFormat="1" applyFont="1" applyFill="1" applyBorder="1" applyAlignment="1" applyProtection="1">
      <alignment horizontal="center" vertical="center" textRotation="90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17" fillId="0" borderId="38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25" fillId="0" borderId="6" xfId="0" applyNumberFormat="1" applyFont="1" applyFill="1" applyBorder="1" applyAlignment="1" applyProtection="1">
      <alignment horizontal="center" vertical="center" textRotation="90" wrapText="1"/>
    </xf>
    <xf numFmtId="0" fontId="30" fillId="0" borderId="7" xfId="0" applyNumberFormat="1" applyFont="1" applyFill="1" applyBorder="1" applyAlignment="1" applyProtection="1">
      <alignment horizontal="center" vertical="center" textRotation="90" wrapText="1"/>
    </xf>
    <xf numFmtId="0" fontId="30" fillId="0" borderId="18" xfId="0" applyNumberFormat="1" applyFont="1" applyFill="1" applyBorder="1" applyAlignment="1" applyProtection="1">
      <alignment horizontal="center" vertical="center" textRotation="90" wrapText="1"/>
    </xf>
    <xf numFmtId="0" fontId="25" fillId="0" borderId="1" xfId="0" applyNumberFormat="1" applyFont="1" applyFill="1" applyBorder="1" applyAlignment="1" applyProtection="1">
      <alignment horizontal="center" vertical="center" textRotation="90" wrapText="1"/>
    </xf>
    <xf numFmtId="0" fontId="30" fillId="0" borderId="1" xfId="0" applyNumberFormat="1" applyFont="1" applyFill="1" applyBorder="1" applyAlignment="1" applyProtection="1">
      <alignment horizontal="center" vertical="center" textRotation="90" wrapText="1"/>
    </xf>
    <xf numFmtId="0" fontId="31" fillId="0" borderId="18" xfId="0" applyNumberFormat="1" applyFont="1" applyFill="1" applyBorder="1" applyAlignment="1" applyProtection="1">
      <alignment horizontal="center" vertical="center" textRotation="90" wrapText="1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18" fillId="0" borderId="18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textRotation="90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17" fillId="0" borderId="38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/>
    </xf>
    <xf numFmtId="0" fontId="17" fillId="0" borderId="38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17" fillId="0" borderId="23" xfId="0" applyNumberFormat="1" applyFont="1" applyFill="1" applyBorder="1" applyAlignment="1" applyProtection="1">
      <alignment horizontal="left" vertical="center"/>
    </xf>
    <xf numFmtId="0" fontId="17" fillId="0" borderId="26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justify"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2" applyFont="1" applyBorder="1" applyAlignment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5" fillId="0" borderId="20" xfId="0" applyNumberFormat="1" applyFont="1" applyFill="1" applyBorder="1" applyAlignment="1" applyProtection="1">
      <alignment horizontal="center" vertical="center" wrapText="1"/>
    </xf>
    <xf numFmtId="0" fontId="25" fillId="0" borderId="38" xfId="0" applyNumberFormat="1" applyFont="1" applyFill="1" applyBorder="1" applyAlignment="1" applyProtection="1">
      <alignment horizontal="center" vertical="center" wrapText="1"/>
    </xf>
    <xf numFmtId="0" fontId="25" fillId="0" borderId="39" xfId="0" applyNumberFormat="1" applyFont="1" applyFill="1" applyBorder="1" applyAlignment="1" applyProtection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24" fillId="0" borderId="38" xfId="0" applyNumberFormat="1" applyFont="1" applyFill="1" applyBorder="1" applyAlignment="1" applyProtection="1">
      <alignment horizontal="left" vertical="center" wrapText="1"/>
    </xf>
    <xf numFmtId="0" fontId="24" fillId="0" borderId="39" xfId="0" applyNumberFormat="1" applyFont="1" applyFill="1" applyBorder="1" applyAlignment="1" applyProtection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42" xfId="0" applyNumberFormat="1" applyFont="1" applyFill="1" applyBorder="1" applyAlignment="1" applyProtection="1">
      <alignment horizontal="left" vertical="center" wrapText="1"/>
    </xf>
    <xf numFmtId="0" fontId="24" fillId="0" borderId="43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justify" vertical="top" wrapText="1"/>
    </xf>
    <xf numFmtId="0" fontId="34" fillId="0" borderId="20" xfId="0" applyNumberFormat="1" applyFont="1" applyFill="1" applyBorder="1" applyAlignment="1" applyProtection="1">
      <alignment horizontal="left" vertical="center" wrapText="1"/>
    </xf>
    <xf numFmtId="0" fontId="34" fillId="0" borderId="38" xfId="0" applyNumberFormat="1" applyFont="1" applyFill="1" applyBorder="1" applyAlignment="1" applyProtection="1">
      <alignment horizontal="left" vertical="center" wrapText="1"/>
    </xf>
    <xf numFmtId="0" fontId="34" fillId="0" borderId="39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4" fillId="0" borderId="20" xfId="0" applyNumberFormat="1" applyFont="1" applyFill="1" applyBorder="1" applyAlignment="1" applyProtection="1">
      <alignment vertical="top" wrapText="1"/>
    </xf>
    <xf numFmtId="0" fontId="24" fillId="0" borderId="38" xfId="0" applyNumberFormat="1" applyFont="1" applyFill="1" applyBorder="1" applyAlignment="1" applyProtection="1">
      <alignment vertical="top" wrapText="1"/>
    </xf>
    <xf numFmtId="0" fontId="24" fillId="0" borderId="15" xfId="0" applyNumberFormat="1" applyFont="1" applyFill="1" applyBorder="1" applyAlignment="1" applyProtection="1">
      <alignment vertical="top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12" fillId="0" borderId="33" xfId="0" applyNumberFormat="1" applyFont="1" applyFill="1" applyBorder="1" applyAlignment="1" applyProtection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2" xfId="1"/>
    <cellStyle name="Обычный_Уч.1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Литейная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"/>
  <sheetViews>
    <sheetView zoomScale="130" zoomScaleNormal="130" workbookViewId="0">
      <selection activeCell="BO27" sqref="BO27"/>
    </sheetView>
  </sheetViews>
  <sheetFormatPr defaultRowHeight="12.75" x14ac:dyDescent="0.2"/>
  <cols>
    <col min="1" max="1" width="2" style="2" customWidth="1"/>
    <col min="2" max="2" width="0.85546875" style="2" customWidth="1"/>
    <col min="3" max="6" width="2" style="2" customWidth="1"/>
    <col min="7" max="7" width="1.7109375" style="2" customWidth="1"/>
    <col min="8" max="10" width="2" style="2" customWidth="1"/>
    <col min="11" max="11" width="2.5703125" style="2" customWidth="1"/>
    <col min="12" max="27" width="2" style="2" customWidth="1"/>
    <col min="28" max="28" width="2.140625" style="2" customWidth="1"/>
    <col min="29" max="30" width="2.28515625" style="2" customWidth="1"/>
    <col min="31" max="34" width="2" style="2" customWidth="1"/>
    <col min="35" max="35" width="2.5703125" style="2" customWidth="1"/>
    <col min="36" max="36" width="2.28515625" style="2" customWidth="1"/>
    <col min="37" max="37" width="2" style="2" customWidth="1"/>
    <col min="38" max="38" width="2.42578125" style="2" customWidth="1"/>
    <col min="39" max="39" width="2.140625" style="2" customWidth="1"/>
    <col min="40" max="40" width="2.28515625" style="2" customWidth="1"/>
    <col min="41" max="41" width="2.140625" style="2" customWidth="1"/>
    <col min="42" max="43" width="2" style="2" customWidth="1"/>
    <col min="44" max="45" width="2.5703125" style="2" customWidth="1"/>
    <col min="46" max="46" width="2.140625" style="2" customWidth="1"/>
    <col min="47" max="47" width="2.42578125" style="2" customWidth="1"/>
    <col min="48" max="48" width="2.140625" style="2" customWidth="1"/>
    <col min="49" max="49" width="2.42578125" style="2" customWidth="1"/>
    <col min="50" max="52" width="2.28515625" style="2" customWidth="1"/>
    <col min="53" max="53" width="2.5703125" style="2" customWidth="1"/>
    <col min="54" max="54" width="2.28515625" style="2" customWidth="1"/>
    <col min="55" max="55" width="2.5703125" style="2" customWidth="1"/>
    <col min="56" max="56" width="4" style="2" customWidth="1"/>
    <col min="57" max="57" width="2.5703125" style="2" customWidth="1"/>
    <col min="58" max="58" width="4" style="2" customWidth="1"/>
    <col min="59" max="59" width="2.85546875" style="2" customWidth="1"/>
    <col min="60" max="60" width="3" style="2" customWidth="1"/>
    <col min="61" max="61" width="2" style="2" customWidth="1"/>
    <col min="62" max="62" width="2.42578125" style="2" customWidth="1"/>
    <col min="63" max="63" width="3.42578125" style="2" customWidth="1"/>
    <col min="64" max="67" width="2" style="2" customWidth="1"/>
    <col min="68" max="16384" width="9.140625" style="2"/>
  </cols>
  <sheetData>
    <row r="1" spans="1:64" ht="19.5" customHeight="1" x14ac:dyDescent="0.2">
      <c r="B1" s="3"/>
      <c r="C1" s="50"/>
      <c r="D1" s="50"/>
      <c r="E1" s="50"/>
      <c r="F1" s="50"/>
      <c r="G1" s="50"/>
      <c r="H1" s="50"/>
      <c r="I1" s="50"/>
      <c r="N1" s="5"/>
      <c r="O1" s="5"/>
      <c r="P1" s="5"/>
      <c r="Q1" s="5"/>
      <c r="R1" s="5"/>
      <c r="S1" s="5"/>
      <c r="T1" s="5"/>
      <c r="U1" s="5"/>
      <c r="V1" s="308" t="s">
        <v>181</v>
      </c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1"/>
      <c r="BB1" s="5"/>
      <c r="BC1" s="305"/>
      <c r="BD1" s="305"/>
      <c r="BE1" s="305"/>
      <c r="BF1" s="305"/>
      <c r="BG1" s="305"/>
      <c r="BH1" s="305"/>
      <c r="BI1" s="59"/>
      <c r="BJ1" s="59"/>
      <c r="BK1" s="59"/>
    </row>
    <row r="2" spans="1:64" s="50" customFormat="1" ht="13.5" customHeight="1" x14ac:dyDescent="0.2">
      <c r="B2" s="3"/>
      <c r="C2" s="2"/>
      <c r="D2" s="2"/>
      <c r="E2" s="2"/>
      <c r="F2" s="2"/>
      <c r="G2" s="2"/>
      <c r="H2" s="2"/>
      <c r="N2" s="92"/>
      <c r="O2" s="92"/>
      <c r="P2" s="92"/>
      <c r="Q2" s="92"/>
      <c r="R2" s="92"/>
      <c r="S2" s="92"/>
      <c r="T2" s="92"/>
      <c r="U2" s="92"/>
      <c r="V2" s="285" t="s">
        <v>207</v>
      </c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92"/>
      <c r="BB2" s="313" t="s">
        <v>206</v>
      </c>
      <c r="BC2" s="313"/>
      <c r="BD2" s="313"/>
      <c r="BE2" s="313"/>
      <c r="BF2" s="313"/>
      <c r="BG2" s="313"/>
      <c r="BH2" s="313"/>
      <c r="BI2" s="313"/>
      <c r="BJ2" s="313"/>
      <c r="BK2" s="313"/>
    </row>
    <row r="3" spans="1:64" s="50" customFormat="1" ht="15" customHeight="1" x14ac:dyDescent="0.2">
      <c r="B3" s="3"/>
      <c r="N3" s="51"/>
      <c r="O3" s="51"/>
      <c r="P3" s="51"/>
      <c r="Q3" s="51"/>
      <c r="R3" s="51"/>
      <c r="S3" s="51"/>
      <c r="T3" s="51"/>
      <c r="U3" s="51"/>
      <c r="V3" s="306" t="s">
        <v>203</v>
      </c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51"/>
      <c r="BB3" s="310" t="s">
        <v>243</v>
      </c>
      <c r="BC3" s="310"/>
      <c r="BD3" s="310"/>
      <c r="BE3" s="310"/>
      <c r="BF3" s="310"/>
      <c r="BG3" s="310"/>
      <c r="BH3" s="310"/>
      <c r="BI3" s="310"/>
      <c r="BJ3" s="310"/>
      <c r="BK3" s="310"/>
      <c r="BL3" s="98"/>
    </row>
    <row r="4" spans="1:64" ht="15.75" customHeight="1" x14ac:dyDescent="0.25">
      <c r="B4" s="3"/>
      <c r="C4" s="50"/>
      <c r="D4" s="50"/>
      <c r="E4" s="50"/>
      <c r="F4" s="50"/>
      <c r="G4" s="50"/>
      <c r="H4" s="50"/>
      <c r="I4" s="50"/>
      <c r="N4" s="5"/>
      <c r="O4" s="5"/>
      <c r="P4" s="5"/>
      <c r="Q4" s="5"/>
      <c r="R4" s="5"/>
      <c r="S4" s="5"/>
      <c r="T4" s="5"/>
      <c r="U4" s="5"/>
      <c r="V4" s="285" t="s">
        <v>43</v>
      </c>
      <c r="W4" s="285"/>
      <c r="X4" s="285"/>
      <c r="Y4" s="285"/>
      <c r="Z4" s="285"/>
      <c r="AA4" s="285"/>
      <c r="AB4" s="285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B4" s="311" t="s">
        <v>204</v>
      </c>
      <c r="BC4" s="311"/>
      <c r="BD4" s="311"/>
      <c r="BE4" s="311"/>
      <c r="BF4" s="311"/>
      <c r="BG4" s="311"/>
      <c r="BH4" s="311"/>
      <c r="BI4" s="311"/>
      <c r="BJ4" s="311"/>
      <c r="BK4" s="311"/>
      <c r="BL4" s="99"/>
    </row>
    <row r="5" spans="1:64" ht="16.5" customHeight="1" x14ac:dyDescent="0.2">
      <c r="B5" s="3"/>
      <c r="C5" s="50"/>
      <c r="D5" s="50"/>
      <c r="E5" s="50"/>
      <c r="F5" s="50"/>
      <c r="G5" s="50"/>
      <c r="H5" s="50"/>
      <c r="I5" s="50"/>
      <c r="J5" s="50"/>
      <c r="N5" s="5"/>
      <c r="O5" s="5"/>
      <c r="P5" s="304" t="s">
        <v>176</v>
      </c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12" t="s">
        <v>205</v>
      </c>
      <c r="BC5" s="312"/>
      <c r="BD5" s="312"/>
      <c r="BE5" s="312"/>
      <c r="BF5" s="312"/>
      <c r="BG5" s="312"/>
      <c r="BH5" s="312"/>
      <c r="BI5" s="312"/>
      <c r="BJ5" s="312"/>
      <c r="BK5" s="312"/>
      <c r="BL5" s="100"/>
    </row>
    <row r="6" spans="1:64" s="50" customFormat="1" ht="14.25" customHeight="1" x14ac:dyDescent="0.2">
      <c r="B6" s="3"/>
      <c r="N6" s="5"/>
      <c r="O6" s="5"/>
      <c r="P6" s="60"/>
      <c r="Q6" s="60"/>
      <c r="R6" s="60"/>
      <c r="S6" s="60"/>
      <c r="T6" s="60"/>
      <c r="U6" s="60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64"/>
      <c r="BB6" s="287" t="s">
        <v>292</v>
      </c>
      <c r="BC6" s="287"/>
      <c r="BD6" s="287"/>
      <c r="BE6" s="287"/>
      <c r="BF6" s="287"/>
      <c r="BG6" s="287"/>
      <c r="BH6" s="287"/>
      <c r="BI6" s="287"/>
      <c r="BJ6" s="287"/>
      <c r="BK6" s="287"/>
      <c r="BL6" s="98"/>
    </row>
    <row r="7" spans="1:64" ht="12.75" customHeight="1" x14ac:dyDescent="0.2">
      <c r="B7" s="3"/>
      <c r="M7" s="50"/>
      <c r="N7" s="50"/>
      <c r="O7" s="50"/>
      <c r="P7" s="50"/>
      <c r="Q7" s="6"/>
      <c r="R7" s="6"/>
      <c r="S7" s="6"/>
      <c r="T7" s="6"/>
      <c r="U7" s="6"/>
      <c r="V7" s="293" t="s">
        <v>208</v>
      </c>
      <c r="W7" s="293"/>
      <c r="X7" s="293"/>
      <c r="Y7" s="293"/>
      <c r="Z7" s="293"/>
      <c r="AA7" s="293"/>
      <c r="AB7" s="293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6"/>
      <c r="BD7" s="59"/>
      <c r="BE7" s="59"/>
      <c r="BF7" s="59"/>
      <c r="BG7" s="59"/>
      <c r="BH7" s="59"/>
      <c r="BI7" s="59"/>
      <c r="BJ7" s="59"/>
      <c r="BK7" s="59"/>
    </row>
    <row r="8" spans="1:64" ht="12.75" customHeight="1" x14ac:dyDescent="0.2">
      <c r="B8" s="3"/>
      <c r="C8" s="50"/>
      <c r="D8" s="50"/>
      <c r="E8" s="50"/>
      <c r="F8" s="50"/>
      <c r="G8" s="50"/>
      <c r="H8" s="50"/>
      <c r="I8" s="50"/>
      <c r="J8" s="50"/>
      <c r="V8" s="285" t="s">
        <v>209</v>
      </c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D8" s="59"/>
      <c r="BE8" s="59"/>
      <c r="BF8" s="59"/>
      <c r="BG8" s="59"/>
      <c r="BH8" s="59"/>
      <c r="BI8" s="59"/>
      <c r="BJ8" s="59"/>
      <c r="BK8" s="59"/>
    </row>
    <row r="9" spans="1:64" ht="12.75" customHeight="1" x14ac:dyDescent="0.2">
      <c r="B9" s="3"/>
      <c r="V9" s="285" t="s">
        <v>210</v>
      </c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</row>
    <row r="10" spans="1:64" ht="12.75" customHeight="1" x14ac:dyDescent="0.2">
      <c r="B10" s="3"/>
      <c r="V10" s="285" t="s">
        <v>261</v>
      </c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</row>
    <row r="11" spans="1:64" ht="18" customHeight="1" x14ac:dyDescent="0.2">
      <c r="B11" s="3"/>
      <c r="V11" s="285" t="s">
        <v>260</v>
      </c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1"/>
    </row>
    <row r="12" spans="1:64" ht="25.5" customHeight="1" thickBot="1" x14ac:dyDescent="0.25">
      <c r="A12" s="295" t="s">
        <v>145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1" t="s">
        <v>48</v>
      </c>
      <c r="BD12" s="291"/>
      <c r="BE12" s="291"/>
      <c r="BF12" s="291"/>
      <c r="BG12" s="291"/>
      <c r="BH12" s="291"/>
      <c r="BI12" s="291"/>
      <c r="BJ12" s="291"/>
      <c r="BK12" s="292"/>
    </row>
    <row r="13" spans="1:64" ht="12.75" customHeight="1" x14ac:dyDescent="0.2">
      <c r="A13" s="275" t="s">
        <v>13</v>
      </c>
      <c r="B13" s="276"/>
      <c r="C13" s="236" t="s">
        <v>0</v>
      </c>
      <c r="D13" s="236"/>
      <c r="E13" s="236"/>
      <c r="F13" s="237"/>
      <c r="G13" s="232" t="s">
        <v>244</v>
      </c>
      <c r="H13" s="235" t="s">
        <v>1</v>
      </c>
      <c r="I13" s="236"/>
      <c r="J13" s="237"/>
      <c r="K13" s="232" t="s">
        <v>245</v>
      </c>
      <c r="L13" s="235" t="s">
        <v>11</v>
      </c>
      <c r="M13" s="236"/>
      <c r="N13" s="236"/>
      <c r="O13" s="237"/>
      <c r="P13" s="235" t="s">
        <v>2</v>
      </c>
      <c r="Q13" s="236"/>
      <c r="R13" s="236"/>
      <c r="S13" s="237"/>
      <c r="T13" s="232" t="s">
        <v>246</v>
      </c>
      <c r="U13" s="235" t="s">
        <v>3</v>
      </c>
      <c r="V13" s="236"/>
      <c r="W13" s="237"/>
      <c r="X13" s="232" t="s">
        <v>247</v>
      </c>
      <c r="Y13" s="235" t="s">
        <v>4</v>
      </c>
      <c r="Z13" s="236"/>
      <c r="AA13" s="237"/>
      <c r="AB13" s="232" t="s">
        <v>248</v>
      </c>
      <c r="AC13" s="235" t="s">
        <v>5</v>
      </c>
      <c r="AD13" s="236"/>
      <c r="AE13" s="236"/>
      <c r="AF13" s="237"/>
      <c r="AG13" s="232" t="s">
        <v>249</v>
      </c>
      <c r="AH13" s="235" t="s">
        <v>6</v>
      </c>
      <c r="AI13" s="236"/>
      <c r="AJ13" s="237"/>
      <c r="AK13" s="232" t="s">
        <v>250</v>
      </c>
      <c r="AL13" s="235" t="s">
        <v>7</v>
      </c>
      <c r="AM13" s="236"/>
      <c r="AN13" s="236"/>
      <c r="AO13" s="237"/>
      <c r="AP13" s="235" t="s">
        <v>8</v>
      </c>
      <c r="AQ13" s="236"/>
      <c r="AR13" s="236"/>
      <c r="AS13" s="237"/>
      <c r="AT13" s="232" t="s">
        <v>251</v>
      </c>
      <c r="AU13" s="235" t="s">
        <v>9</v>
      </c>
      <c r="AV13" s="236"/>
      <c r="AW13" s="237"/>
      <c r="AX13" s="232" t="s">
        <v>252</v>
      </c>
      <c r="AY13" s="235" t="s">
        <v>12</v>
      </c>
      <c r="AZ13" s="236"/>
      <c r="BA13" s="236"/>
      <c r="BB13" s="302"/>
      <c r="BC13" s="298" t="s">
        <v>13</v>
      </c>
      <c r="BD13" s="269" t="s">
        <v>137</v>
      </c>
      <c r="BE13" s="263" t="s">
        <v>38</v>
      </c>
      <c r="BF13" s="251" t="s">
        <v>39</v>
      </c>
      <c r="BG13" s="252"/>
      <c r="BH13" s="255" t="s">
        <v>42</v>
      </c>
      <c r="BI13" s="255" t="s">
        <v>192</v>
      </c>
      <c r="BJ13" s="260" t="s">
        <v>16</v>
      </c>
      <c r="BK13" s="288" t="s">
        <v>24</v>
      </c>
    </row>
    <row r="14" spans="1:64" ht="33.75" customHeight="1" x14ac:dyDescent="0.2">
      <c r="A14" s="277"/>
      <c r="B14" s="278"/>
      <c r="C14" s="239"/>
      <c r="D14" s="239"/>
      <c r="E14" s="239"/>
      <c r="F14" s="240"/>
      <c r="G14" s="241"/>
      <c r="H14" s="238"/>
      <c r="I14" s="239"/>
      <c r="J14" s="240"/>
      <c r="K14" s="233"/>
      <c r="L14" s="238"/>
      <c r="M14" s="239"/>
      <c r="N14" s="239"/>
      <c r="O14" s="240"/>
      <c r="P14" s="238"/>
      <c r="Q14" s="239"/>
      <c r="R14" s="239"/>
      <c r="S14" s="240"/>
      <c r="T14" s="233"/>
      <c r="U14" s="238"/>
      <c r="V14" s="239"/>
      <c r="W14" s="240"/>
      <c r="X14" s="233"/>
      <c r="Y14" s="238"/>
      <c r="Z14" s="239"/>
      <c r="AA14" s="240"/>
      <c r="AB14" s="233"/>
      <c r="AC14" s="238"/>
      <c r="AD14" s="239"/>
      <c r="AE14" s="239"/>
      <c r="AF14" s="240"/>
      <c r="AG14" s="233"/>
      <c r="AH14" s="238"/>
      <c r="AI14" s="239"/>
      <c r="AJ14" s="240"/>
      <c r="AK14" s="233"/>
      <c r="AL14" s="238"/>
      <c r="AM14" s="239"/>
      <c r="AN14" s="239"/>
      <c r="AO14" s="240"/>
      <c r="AP14" s="238"/>
      <c r="AQ14" s="239"/>
      <c r="AR14" s="239"/>
      <c r="AS14" s="240"/>
      <c r="AT14" s="233"/>
      <c r="AU14" s="238"/>
      <c r="AV14" s="239"/>
      <c r="AW14" s="240"/>
      <c r="AX14" s="233"/>
      <c r="AY14" s="238"/>
      <c r="AZ14" s="239"/>
      <c r="BA14" s="239"/>
      <c r="BB14" s="303"/>
      <c r="BC14" s="299"/>
      <c r="BD14" s="270"/>
      <c r="BE14" s="264"/>
      <c r="BF14" s="253"/>
      <c r="BG14" s="254"/>
      <c r="BH14" s="256"/>
      <c r="BI14" s="256"/>
      <c r="BJ14" s="261"/>
      <c r="BK14" s="289"/>
    </row>
    <row r="15" spans="1:64" ht="12.75" customHeight="1" x14ac:dyDescent="0.2">
      <c r="A15" s="277"/>
      <c r="B15" s="278"/>
      <c r="C15" s="221"/>
      <c r="D15" s="101"/>
      <c r="E15" s="101"/>
      <c r="F15" s="102"/>
      <c r="G15" s="241"/>
      <c r="H15" s="101"/>
      <c r="I15" s="101"/>
      <c r="J15" s="102"/>
      <c r="K15" s="233"/>
      <c r="L15" s="101"/>
      <c r="M15" s="101"/>
      <c r="N15" s="101"/>
      <c r="O15" s="101"/>
      <c r="P15" s="101"/>
      <c r="Q15" s="101"/>
      <c r="R15" s="101"/>
      <c r="S15" s="102"/>
      <c r="T15" s="233"/>
      <c r="U15" s="101"/>
      <c r="V15" s="101"/>
      <c r="W15" s="102"/>
      <c r="X15" s="233"/>
      <c r="Y15" s="101"/>
      <c r="Z15" s="101"/>
      <c r="AA15" s="102"/>
      <c r="AB15" s="233"/>
      <c r="AC15" s="101"/>
      <c r="AD15" s="101"/>
      <c r="AE15" s="101"/>
      <c r="AF15" s="102"/>
      <c r="AG15" s="233"/>
      <c r="AH15" s="101"/>
      <c r="AI15" s="101"/>
      <c r="AJ15" s="102"/>
      <c r="AK15" s="233"/>
      <c r="AL15" s="101"/>
      <c r="AM15" s="101"/>
      <c r="AN15" s="101"/>
      <c r="AO15" s="101"/>
      <c r="AP15" s="101"/>
      <c r="AQ15" s="101"/>
      <c r="AR15" s="101"/>
      <c r="AS15" s="102"/>
      <c r="AT15" s="233"/>
      <c r="AU15" s="101"/>
      <c r="AV15" s="101"/>
      <c r="AW15" s="102"/>
      <c r="AX15" s="233"/>
      <c r="AY15" s="101"/>
      <c r="AZ15" s="101"/>
      <c r="BA15" s="101"/>
      <c r="BB15" s="171"/>
      <c r="BC15" s="299"/>
      <c r="BD15" s="271"/>
      <c r="BE15" s="264"/>
      <c r="BF15" s="266" t="s">
        <v>40</v>
      </c>
      <c r="BG15" s="258" t="s">
        <v>41</v>
      </c>
      <c r="BH15" s="256"/>
      <c r="BI15" s="256"/>
      <c r="BJ15" s="261"/>
      <c r="BK15" s="289"/>
    </row>
    <row r="16" spans="1:64" ht="12.75" customHeight="1" x14ac:dyDescent="0.2">
      <c r="A16" s="277"/>
      <c r="B16" s="278"/>
      <c r="C16" s="103"/>
      <c r="D16" s="222"/>
      <c r="E16" s="222"/>
      <c r="F16" s="103"/>
      <c r="G16" s="241"/>
      <c r="H16" s="222"/>
      <c r="I16" s="222"/>
      <c r="J16" s="103"/>
      <c r="K16" s="233"/>
      <c r="L16" s="222"/>
      <c r="M16" s="222"/>
      <c r="N16" s="222"/>
      <c r="O16" s="222"/>
      <c r="P16" s="222"/>
      <c r="Q16" s="222"/>
      <c r="R16" s="222"/>
      <c r="S16" s="103"/>
      <c r="T16" s="233"/>
      <c r="U16" s="222"/>
      <c r="V16" s="222"/>
      <c r="W16" s="103"/>
      <c r="X16" s="233"/>
      <c r="Y16" s="222"/>
      <c r="Z16" s="222"/>
      <c r="AA16" s="103"/>
      <c r="AB16" s="233"/>
      <c r="AC16" s="222"/>
      <c r="AD16" s="222"/>
      <c r="AE16" s="222"/>
      <c r="AF16" s="103"/>
      <c r="AG16" s="233"/>
      <c r="AH16" s="222"/>
      <c r="AI16" s="222"/>
      <c r="AJ16" s="103"/>
      <c r="AK16" s="233"/>
      <c r="AL16" s="222"/>
      <c r="AM16" s="222"/>
      <c r="AN16" s="222"/>
      <c r="AO16" s="222"/>
      <c r="AP16" s="222"/>
      <c r="AQ16" s="222"/>
      <c r="AR16" s="222"/>
      <c r="AS16" s="103"/>
      <c r="AT16" s="233"/>
      <c r="AU16" s="222"/>
      <c r="AV16" s="222"/>
      <c r="AW16" s="103"/>
      <c r="AX16" s="233"/>
      <c r="AY16" s="222"/>
      <c r="AZ16" s="222"/>
      <c r="BA16" s="222"/>
      <c r="BB16" s="171"/>
      <c r="BC16" s="299"/>
      <c r="BD16" s="271"/>
      <c r="BE16" s="264"/>
      <c r="BF16" s="267"/>
      <c r="BG16" s="258"/>
      <c r="BH16" s="256"/>
      <c r="BI16" s="256"/>
      <c r="BJ16" s="261"/>
      <c r="BK16" s="289"/>
    </row>
    <row r="17" spans="1:64" ht="12.75" customHeight="1" x14ac:dyDescent="0.2">
      <c r="A17" s="277"/>
      <c r="B17" s="278"/>
      <c r="C17" s="103">
        <v>7</v>
      </c>
      <c r="D17" s="222">
        <v>14</v>
      </c>
      <c r="E17" s="222">
        <v>21</v>
      </c>
      <c r="F17" s="222">
        <v>28</v>
      </c>
      <c r="G17" s="241"/>
      <c r="H17" s="222">
        <v>12</v>
      </c>
      <c r="I17" s="222">
        <v>19</v>
      </c>
      <c r="J17" s="222">
        <v>26</v>
      </c>
      <c r="K17" s="233"/>
      <c r="L17" s="222">
        <v>9</v>
      </c>
      <c r="M17" s="103">
        <v>16</v>
      </c>
      <c r="N17" s="222">
        <v>23</v>
      </c>
      <c r="O17" s="222">
        <v>30</v>
      </c>
      <c r="P17" s="222">
        <v>7</v>
      </c>
      <c r="Q17" s="222">
        <v>14</v>
      </c>
      <c r="R17" s="222">
        <v>21</v>
      </c>
      <c r="S17" s="222">
        <v>28</v>
      </c>
      <c r="T17" s="233"/>
      <c r="U17" s="222">
        <v>11</v>
      </c>
      <c r="V17" s="222">
        <v>18</v>
      </c>
      <c r="W17" s="222">
        <v>25</v>
      </c>
      <c r="X17" s="233"/>
      <c r="Y17" s="222">
        <v>8</v>
      </c>
      <c r="Z17" s="222">
        <v>15</v>
      </c>
      <c r="AA17" s="222">
        <v>22</v>
      </c>
      <c r="AB17" s="233"/>
      <c r="AC17" s="222">
        <v>8</v>
      </c>
      <c r="AD17" s="222">
        <v>15</v>
      </c>
      <c r="AE17" s="222">
        <v>22</v>
      </c>
      <c r="AF17" s="222">
        <v>29</v>
      </c>
      <c r="AG17" s="233"/>
      <c r="AH17" s="222">
        <v>12</v>
      </c>
      <c r="AI17" s="222">
        <v>19</v>
      </c>
      <c r="AJ17" s="222">
        <v>26</v>
      </c>
      <c r="AK17" s="233"/>
      <c r="AL17" s="222">
        <v>10</v>
      </c>
      <c r="AM17" s="222">
        <v>17</v>
      </c>
      <c r="AN17" s="222">
        <v>24</v>
      </c>
      <c r="AO17" s="222">
        <v>31</v>
      </c>
      <c r="AP17" s="222">
        <v>7</v>
      </c>
      <c r="AQ17" s="222">
        <v>14</v>
      </c>
      <c r="AR17" s="222">
        <v>21</v>
      </c>
      <c r="AS17" s="222">
        <v>28</v>
      </c>
      <c r="AT17" s="233"/>
      <c r="AU17" s="222">
        <v>12</v>
      </c>
      <c r="AV17" s="222">
        <v>19</v>
      </c>
      <c r="AW17" s="222">
        <v>26</v>
      </c>
      <c r="AX17" s="233"/>
      <c r="AY17" s="222">
        <v>9</v>
      </c>
      <c r="AZ17" s="222">
        <v>16</v>
      </c>
      <c r="BA17" s="222">
        <v>23</v>
      </c>
      <c r="BB17" s="172">
        <v>31</v>
      </c>
      <c r="BC17" s="299"/>
      <c r="BD17" s="271"/>
      <c r="BE17" s="264"/>
      <c r="BF17" s="267"/>
      <c r="BG17" s="258"/>
      <c r="BH17" s="256"/>
      <c r="BI17" s="256"/>
      <c r="BJ17" s="261"/>
      <c r="BK17" s="289"/>
    </row>
    <row r="18" spans="1:64" ht="12.75" customHeight="1" x14ac:dyDescent="0.2">
      <c r="A18" s="277"/>
      <c r="B18" s="278"/>
      <c r="C18" s="103" t="s">
        <v>211</v>
      </c>
      <c r="D18" s="222" t="s">
        <v>211</v>
      </c>
      <c r="E18" s="222" t="s">
        <v>211</v>
      </c>
      <c r="F18" s="222" t="s">
        <v>211</v>
      </c>
      <c r="G18" s="241"/>
      <c r="H18" s="222" t="s">
        <v>211</v>
      </c>
      <c r="I18" s="222" t="s">
        <v>211</v>
      </c>
      <c r="J18" s="222" t="s">
        <v>211</v>
      </c>
      <c r="K18" s="233"/>
      <c r="L18" s="222" t="s">
        <v>211</v>
      </c>
      <c r="M18" s="222" t="s">
        <v>211</v>
      </c>
      <c r="N18" s="222" t="s">
        <v>211</v>
      </c>
      <c r="O18" s="222" t="s">
        <v>211</v>
      </c>
      <c r="P18" s="222" t="s">
        <v>211</v>
      </c>
      <c r="Q18" s="222" t="s">
        <v>211</v>
      </c>
      <c r="R18" s="222" t="s">
        <v>211</v>
      </c>
      <c r="S18" s="222" t="s">
        <v>211</v>
      </c>
      <c r="T18" s="233"/>
      <c r="U18" s="222" t="s">
        <v>211</v>
      </c>
      <c r="V18" s="222" t="s">
        <v>211</v>
      </c>
      <c r="W18" s="222" t="s">
        <v>211</v>
      </c>
      <c r="X18" s="233"/>
      <c r="Y18" s="222" t="s">
        <v>211</v>
      </c>
      <c r="Z18" s="222" t="s">
        <v>211</v>
      </c>
      <c r="AA18" s="222" t="s">
        <v>211</v>
      </c>
      <c r="AB18" s="233"/>
      <c r="AC18" s="222" t="s">
        <v>211</v>
      </c>
      <c r="AD18" s="222" t="s">
        <v>211</v>
      </c>
      <c r="AE18" s="222" t="s">
        <v>211</v>
      </c>
      <c r="AF18" s="222" t="s">
        <v>211</v>
      </c>
      <c r="AG18" s="233"/>
      <c r="AH18" s="222" t="s">
        <v>211</v>
      </c>
      <c r="AI18" s="222" t="s">
        <v>211</v>
      </c>
      <c r="AJ18" s="222" t="s">
        <v>211</v>
      </c>
      <c r="AK18" s="233"/>
      <c r="AL18" s="222" t="s">
        <v>211</v>
      </c>
      <c r="AM18" s="222" t="s">
        <v>211</v>
      </c>
      <c r="AN18" s="222" t="s">
        <v>211</v>
      </c>
      <c r="AO18" s="222" t="s">
        <v>211</v>
      </c>
      <c r="AP18" s="222" t="s">
        <v>211</v>
      </c>
      <c r="AQ18" s="222" t="s">
        <v>211</v>
      </c>
      <c r="AR18" s="222" t="s">
        <v>211</v>
      </c>
      <c r="AS18" s="222" t="s">
        <v>211</v>
      </c>
      <c r="AT18" s="233"/>
      <c r="AU18" s="222" t="s">
        <v>211</v>
      </c>
      <c r="AV18" s="222" t="s">
        <v>211</v>
      </c>
      <c r="AW18" s="222" t="s">
        <v>211</v>
      </c>
      <c r="AX18" s="233"/>
      <c r="AY18" s="222" t="s">
        <v>211</v>
      </c>
      <c r="AZ18" s="222" t="s">
        <v>211</v>
      </c>
      <c r="BA18" s="222" t="s">
        <v>211</v>
      </c>
      <c r="BB18" s="172" t="s">
        <v>211</v>
      </c>
      <c r="BC18" s="299"/>
      <c r="BD18" s="271"/>
      <c r="BE18" s="264"/>
      <c r="BF18" s="267"/>
      <c r="BG18" s="258"/>
      <c r="BH18" s="256"/>
      <c r="BI18" s="256"/>
      <c r="BJ18" s="261"/>
      <c r="BK18" s="289"/>
    </row>
    <row r="19" spans="1:64" ht="12.75" customHeight="1" x14ac:dyDescent="0.2">
      <c r="A19" s="277"/>
      <c r="B19" s="278"/>
      <c r="C19" s="103">
        <v>1</v>
      </c>
      <c r="D19" s="222">
        <v>8</v>
      </c>
      <c r="E19" s="222">
        <v>15</v>
      </c>
      <c r="F19" s="222">
        <v>22</v>
      </c>
      <c r="G19" s="241"/>
      <c r="H19" s="222">
        <v>6</v>
      </c>
      <c r="I19" s="222">
        <v>13</v>
      </c>
      <c r="J19" s="222">
        <v>20</v>
      </c>
      <c r="K19" s="233"/>
      <c r="L19" s="222">
        <v>3</v>
      </c>
      <c r="M19" s="222">
        <v>10</v>
      </c>
      <c r="N19" s="222">
        <v>17</v>
      </c>
      <c r="O19" s="222">
        <v>24</v>
      </c>
      <c r="P19" s="222">
        <v>1</v>
      </c>
      <c r="Q19" s="222">
        <v>8</v>
      </c>
      <c r="R19" s="222">
        <v>15</v>
      </c>
      <c r="S19" s="222">
        <v>22</v>
      </c>
      <c r="T19" s="233"/>
      <c r="U19" s="222">
        <v>5</v>
      </c>
      <c r="V19" s="222">
        <v>12</v>
      </c>
      <c r="W19" s="222">
        <v>19</v>
      </c>
      <c r="X19" s="233"/>
      <c r="Y19" s="222">
        <v>2</v>
      </c>
      <c r="Z19" s="222">
        <v>9</v>
      </c>
      <c r="AA19" s="222">
        <v>16</v>
      </c>
      <c r="AB19" s="233"/>
      <c r="AC19" s="222">
        <v>2</v>
      </c>
      <c r="AD19" s="222">
        <v>9</v>
      </c>
      <c r="AE19" s="222">
        <v>16</v>
      </c>
      <c r="AF19" s="222">
        <v>23</v>
      </c>
      <c r="AG19" s="233"/>
      <c r="AH19" s="222">
        <v>6</v>
      </c>
      <c r="AI19" s="222">
        <v>13</v>
      </c>
      <c r="AJ19" s="222">
        <v>20</v>
      </c>
      <c r="AK19" s="233"/>
      <c r="AL19" s="222">
        <v>4</v>
      </c>
      <c r="AM19" s="222">
        <v>11</v>
      </c>
      <c r="AN19" s="222">
        <v>18</v>
      </c>
      <c r="AO19" s="222">
        <v>25</v>
      </c>
      <c r="AP19" s="222">
        <v>1</v>
      </c>
      <c r="AQ19" s="222">
        <v>8</v>
      </c>
      <c r="AR19" s="222">
        <v>15</v>
      </c>
      <c r="AS19" s="222">
        <v>22</v>
      </c>
      <c r="AT19" s="233"/>
      <c r="AU19" s="222">
        <v>6</v>
      </c>
      <c r="AV19" s="222">
        <v>13</v>
      </c>
      <c r="AW19" s="222">
        <v>20</v>
      </c>
      <c r="AX19" s="233"/>
      <c r="AY19" s="222">
        <v>3</v>
      </c>
      <c r="AZ19" s="222">
        <v>10</v>
      </c>
      <c r="BA19" s="222">
        <v>17</v>
      </c>
      <c r="BB19" s="172">
        <v>24</v>
      </c>
      <c r="BC19" s="299"/>
      <c r="BD19" s="271"/>
      <c r="BE19" s="264"/>
      <c r="BF19" s="267"/>
      <c r="BG19" s="258"/>
      <c r="BH19" s="256"/>
      <c r="BI19" s="256"/>
      <c r="BJ19" s="261"/>
      <c r="BK19" s="289"/>
    </row>
    <row r="20" spans="1:64" ht="12.75" customHeight="1" x14ac:dyDescent="0.2">
      <c r="A20" s="277"/>
      <c r="B20" s="278"/>
      <c r="C20" s="103"/>
      <c r="D20" s="222"/>
      <c r="E20" s="222"/>
      <c r="F20" s="222"/>
      <c r="G20" s="241"/>
      <c r="H20" s="222"/>
      <c r="I20" s="222"/>
      <c r="J20" s="222"/>
      <c r="K20" s="233"/>
      <c r="L20" s="222"/>
      <c r="M20" s="222"/>
      <c r="N20" s="222"/>
      <c r="O20" s="222"/>
      <c r="P20" s="222"/>
      <c r="Q20" s="222"/>
      <c r="R20" s="222"/>
      <c r="S20" s="222"/>
      <c r="T20" s="233"/>
      <c r="U20" s="222"/>
      <c r="V20" s="222"/>
      <c r="W20" s="222"/>
      <c r="X20" s="233"/>
      <c r="Y20" s="222"/>
      <c r="Z20" s="222"/>
      <c r="AA20" s="222"/>
      <c r="AB20" s="233"/>
      <c r="AC20" s="222"/>
      <c r="AD20" s="222"/>
      <c r="AE20" s="222"/>
      <c r="AF20" s="222"/>
      <c r="AG20" s="233"/>
      <c r="AH20" s="222"/>
      <c r="AI20" s="222"/>
      <c r="AJ20" s="222"/>
      <c r="AK20" s="233"/>
      <c r="AL20" s="222"/>
      <c r="AM20" s="222"/>
      <c r="AN20" s="222"/>
      <c r="AO20" s="222"/>
      <c r="AP20" s="222"/>
      <c r="AQ20" s="222"/>
      <c r="AR20" s="222"/>
      <c r="AS20" s="222"/>
      <c r="AT20" s="233"/>
      <c r="AU20" s="222"/>
      <c r="AV20" s="222"/>
      <c r="AW20" s="222"/>
      <c r="AX20" s="233"/>
      <c r="AY20" s="222"/>
      <c r="AZ20" s="222"/>
      <c r="BA20" s="222"/>
      <c r="BB20" s="172"/>
      <c r="BC20" s="299"/>
      <c r="BD20" s="271"/>
      <c r="BE20" s="264"/>
      <c r="BF20" s="267"/>
      <c r="BG20" s="258"/>
      <c r="BH20" s="256"/>
      <c r="BI20" s="256"/>
      <c r="BJ20" s="261"/>
      <c r="BK20" s="289"/>
    </row>
    <row r="21" spans="1:64" ht="12.75" customHeight="1" x14ac:dyDescent="0.2">
      <c r="A21" s="277"/>
      <c r="B21" s="278"/>
      <c r="C21" s="103"/>
      <c r="D21" s="222"/>
      <c r="E21" s="222"/>
      <c r="F21" s="222"/>
      <c r="G21" s="241"/>
      <c r="H21" s="222"/>
      <c r="I21" s="222"/>
      <c r="J21" s="222"/>
      <c r="K21" s="233"/>
      <c r="L21" s="222"/>
      <c r="M21" s="222"/>
      <c r="N21" s="222"/>
      <c r="O21" s="222"/>
      <c r="P21" s="222"/>
      <c r="Q21" s="222"/>
      <c r="R21" s="222"/>
      <c r="S21" s="222"/>
      <c r="T21" s="233"/>
      <c r="U21" s="222"/>
      <c r="V21" s="222"/>
      <c r="W21" s="222"/>
      <c r="X21" s="233"/>
      <c r="Y21" s="222"/>
      <c r="Z21" s="222"/>
      <c r="AA21" s="222"/>
      <c r="AB21" s="233"/>
      <c r="AC21" s="222"/>
      <c r="AD21" s="222"/>
      <c r="AE21" s="222"/>
      <c r="AF21" s="222"/>
      <c r="AG21" s="233"/>
      <c r="AH21" s="222"/>
      <c r="AI21" s="222"/>
      <c r="AJ21" s="222"/>
      <c r="AK21" s="233"/>
      <c r="AL21" s="222"/>
      <c r="AM21" s="222"/>
      <c r="AN21" s="222"/>
      <c r="AO21" s="222"/>
      <c r="AP21" s="222"/>
      <c r="AQ21" s="222"/>
      <c r="AR21" s="222"/>
      <c r="AS21" s="222"/>
      <c r="AT21" s="233"/>
      <c r="AU21" s="222"/>
      <c r="AV21" s="222"/>
      <c r="AW21" s="222"/>
      <c r="AX21" s="233"/>
      <c r="AY21" s="222"/>
      <c r="AZ21" s="222"/>
      <c r="BA21" s="222"/>
      <c r="BB21" s="172"/>
      <c r="BC21" s="299"/>
      <c r="BD21" s="271"/>
      <c r="BE21" s="264"/>
      <c r="BF21" s="267"/>
      <c r="BG21" s="258"/>
      <c r="BH21" s="256"/>
      <c r="BI21" s="256"/>
      <c r="BJ21" s="261"/>
      <c r="BK21" s="289"/>
    </row>
    <row r="22" spans="1:64" ht="22.5" customHeight="1" thickBot="1" x14ac:dyDescent="0.25">
      <c r="A22" s="279"/>
      <c r="B22" s="280"/>
      <c r="C22" s="223"/>
      <c r="D22" s="224"/>
      <c r="E22" s="224"/>
      <c r="F22" s="224"/>
      <c r="G22" s="242"/>
      <c r="H22" s="224"/>
      <c r="I22" s="224"/>
      <c r="J22" s="224"/>
      <c r="K22" s="234"/>
      <c r="L22" s="224"/>
      <c r="M22" s="224"/>
      <c r="N22" s="224"/>
      <c r="O22" s="224"/>
      <c r="P22" s="224"/>
      <c r="Q22" s="224"/>
      <c r="R22" s="224"/>
      <c r="S22" s="224"/>
      <c r="T22" s="234"/>
      <c r="U22" s="224"/>
      <c r="V22" s="224"/>
      <c r="W22" s="224"/>
      <c r="X22" s="234"/>
      <c r="Y22" s="224"/>
      <c r="Z22" s="224"/>
      <c r="AA22" s="224"/>
      <c r="AB22" s="234"/>
      <c r="AC22" s="224"/>
      <c r="AD22" s="224"/>
      <c r="AE22" s="224"/>
      <c r="AF22" s="224"/>
      <c r="AG22" s="234"/>
      <c r="AH22" s="224"/>
      <c r="AI22" s="224"/>
      <c r="AJ22" s="224"/>
      <c r="AK22" s="234"/>
      <c r="AL22" s="224"/>
      <c r="AM22" s="224"/>
      <c r="AN22" s="224"/>
      <c r="AO22" s="224"/>
      <c r="AP22" s="224"/>
      <c r="AQ22" s="224"/>
      <c r="AR22" s="224"/>
      <c r="AS22" s="224"/>
      <c r="AT22" s="234"/>
      <c r="AU22" s="224"/>
      <c r="AV22" s="224"/>
      <c r="AW22" s="224"/>
      <c r="AX22" s="234"/>
      <c r="AY22" s="224"/>
      <c r="AZ22" s="224"/>
      <c r="BA22" s="224"/>
      <c r="BB22" s="225"/>
      <c r="BC22" s="300"/>
      <c r="BD22" s="272"/>
      <c r="BE22" s="265"/>
      <c r="BF22" s="268"/>
      <c r="BG22" s="259"/>
      <c r="BH22" s="257"/>
      <c r="BI22" s="257"/>
      <c r="BJ22" s="262"/>
      <c r="BK22" s="290"/>
    </row>
    <row r="23" spans="1:64" ht="1.5" customHeight="1" x14ac:dyDescent="0.2">
      <c r="A23" s="296"/>
      <c r="B23" s="297"/>
      <c r="C23" s="173"/>
      <c r="D23" s="173"/>
      <c r="E23" s="173"/>
      <c r="F23" s="173"/>
      <c r="G23" s="173"/>
      <c r="H23" s="174"/>
      <c r="I23" s="175"/>
      <c r="J23" s="175"/>
      <c r="K23" s="197"/>
      <c r="L23" s="175"/>
      <c r="M23" s="175"/>
      <c r="N23" s="175"/>
      <c r="O23" s="175"/>
      <c r="P23" s="175"/>
      <c r="Q23" s="175"/>
      <c r="R23" s="175"/>
      <c r="S23" s="176"/>
      <c r="T23" s="176"/>
      <c r="U23" s="176"/>
      <c r="V23" s="175"/>
      <c r="W23" s="175"/>
      <c r="X23" s="175"/>
      <c r="Y23" s="175"/>
      <c r="Z23" s="175"/>
      <c r="AA23" s="175"/>
      <c r="AB23" s="197"/>
      <c r="AC23" s="175"/>
      <c r="AD23" s="175"/>
      <c r="AE23" s="175"/>
      <c r="AF23" s="175"/>
      <c r="AG23" s="175"/>
      <c r="AH23" s="175"/>
      <c r="AI23" s="175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7"/>
      <c r="BD23" s="178"/>
      <c r="BE23" s="178"/>
      <c r="BF23" s="178"/>
      <c r="BG23" s="178"/>
      <c r="BH23" s="178"/>
      <c r="BI23" s="178"/>
      <c r="BJ23" s="73"/>
      <c r="BK23" s="179"/>
      <c r="BL23" s="5"/>
    </row>
    <row r="24" spans="1:64" s="50" customFormat="1" ht="12.75" customHeight="1" x14ac:dyDescent="0.2">
      <c r="A24" s="281">
        <v>1</v>
      </c>
      <c r="B24" s="282"/>
      <c r="C24" s="180"/>
      <c r="D24" s="180"/>
      <c r="E24" s="180"/>
      <c r="F24" s="180"/>
      <c r="G24" s="180"/>
      <c r="H24" s="181"/>
      <c r="I24" s="182"/>
      <c r="J24" s="182"/>
      <c r="K24" s="199">
        <v>17</v>
      </c>
      <c r="L24" s="182"/>
      <c r="M24" s="182"/>
      <c r="N24" s="182"/>
      <c r="O24" s="182"/>
      <c r="P24" s="182"/>
      <c r="Q24" s="182"/>
      <c r="R24" s="182"/>
      <c r="S24" s="183"/>
      <c r="T24" s="184" t="s">
        <v>122</v>
      </c>
      <c r="U24" s="184" t="s">
        <v>122</v>
      </c>
      <c r="V24" s="185"/>
      <c r="W24" s="185"/>
      <c r="X24" s="185"/>
      <c r="Y24" s="185"/>
      <c r="Z24" s="185"/>
      <c r="AA24" s="185"/>
      <c r="AB24" s="198">
        <v>17</v>
      </c>
      <c r="AC24" s="185"/>
      <c r="AD24" s="185"/>
      <c r="AE24" s="185"/>
      <c r="AF24" s="185"/>
      <c r="AG24" s="185"/>
      <c r="AH24" s="185"/>
      <c r="AI24" s="185"/>
      <c r="AJ24" s="184"/>
      <c r="AK24" s="184"/>
      <c r="AL24" s="184"/>
      <c r="AM24" s="184" t="s">
        <v>121</v>
      </c>
      <c r="AN24" s="184">
        <v>0</v>
      </c>
      <c r="AO24" s="184">
        <v>0</v>
      </c>
      <c r="AP24" s="184">
        <v>0</v>
      </c>
      <c r="AQ24" s="184">
        <v>8</v>
      </c>
      <c r="AR24" s="184">
        <v>8</v>
      </c>
      <c r="AS24" s="184">
        <v>8</v>
      </c>
      <c r="AT24" s="184" t="s">
        <v>122</v>
      </c>
      <c r="AU24" s="184" t="s">
        <v>122</v>
      </c>
      <c r="AV24" s="184" t="s">
        <v>122</v>
      </c>
      <c r="AW24" s="184" t="s">
        <v>122</v>
      </c>
      <c r="AX24" s="184" t="s">
        <v>122</v>
      </c>
      <c r="AY24" s="184" t="s">
        <v>122</v>
      </c>
      <c r="AZ24" s="184" t="s">
        <v>122</v>
      </c>
      <c r="BA24" s="184" t="s">
        <v>122</v>
      </c>
      <c r="BB24" s="184" t="s">
        <v>122</v>
      </c>
      <c r="BC24" s="177">
        <v>1</v>
      </c>
      <c r="BD24" s="178">
        <v>34</v>
      </c>
      <c r="BE24" s="178">
        <v>3</v>
      </c>
      <c r="BF24" s="178">
        <v>3</v>
      </c>
      <c r="BG24" s="178"/>
      <c r="BH24" s="178">
        <v>1</v>
      </c>
      <c r="BI24" s="178"/>
      <c r="BJ24" s="73">
        <v>11</v>
      </c>
      <c r="BK24" s="179">
        <v>52</v>
      </c>
      <c r="BL24" s="5"/>
    </row>
    <row r="25" spans="1:64" ht="12.75" customHeight="1" thickBot="1" x14ac:dyDescent="0.25">
      <c r="A25" s="273">
        <v>2</v>
      </c>
      <c r="B25" s="274"/>
      <c r="C25" s="186"/>
      <c r="D25" s="186"/>
      <c r="E25" s="186"/>
      <c r="F25" s="186"/>
      <c r="G25" s="186"/>
      <c r="H25" s="187"/>
      <c r="I25" s="188"/>
      <c r="J25" s="188"/>
      <c r="K25" s="94">
        <v>16</v>
      </c>
      <c r="L25" s="188"/>
      <c r="M25" s="188"/>
      <c r="N25" s="188"/>
      <c r="O25" s="189"/>
      <c r="P25" s="189"/>
      <c r="Q25" s="189"/>
      <c r="R25" s="189"/>
      <c r="S25" s="189" t="s">
        <v>121</v>
      </c>
      <c r="T25" s="189" t="s">
        <v>122</v>
      </c>
      <c r="U25" s="189" t="s">
        <v>122</v>
      </c>
      <c r="V25" s="188"/>
      <c r="W25" s="188"/>
      <c r="X25" s="188"/>
      <c r="Y25" s="188"/>
      <c r="Z25" s="188"/>
      <c r="AA25" s="188"/>
      <c r="AB25" s="94">
        <v>9</v>
      </c>
      <c r="AC25" s="188"/>
      <c r="AD25" s="188"/>
      <c r="AE25" s="189" t="s">
        <v>121</v>
      </c>
      <c r="AF25" s="189">
        <v>8</v>
      </c>
      <c r="AG25" s="189">
        <v>8</v>
      </c>
      <c r="AH25" s="189">
        <v>8</v>
      </c>
      <c r="AI25" s="189">
        <v>8</v>
      </c>
      <c r="AJ25" s="188" t="s">
        <v>19</v>
      </c>
      <c r="AK25" s="188" t="s">
        <v>19</v>
      </c>
      <c r="AL25" s="188" t="s">
        <v>19</v>
      </c>
      <c r="AM25" s="188" t="s">
        <v>19</v>
      </c>
      <c r="AN25" s="188" t="s">
        <v>123</v>
      </c>
      <c r="AO25" s="188" t="s">
        <v>123</v>
      </c>
      <c r="AP25" s="188" t="s">
        <v>123</v>
      </c>
      <c r="AQ25" s="188" t="s">
        <v>123</v>
      </c>
      <c r="AR25" s="200" t="s">
        <v>10</v>
      </c>
      <c r="AS25" s="200" t="s">
        <v>10</v>
      </c>
      <c r="AT25" s="189"/>
      <c r="AU25" s="189"/>
      <c r="AV25" s="189"/>
      <c r="AW25" s="189"/>
      <c r="AX25" s="189"/>
      <c r="AY25" s="189"/>
      <c r="AZ25" s="189"/>
      <c r="BA25" s="189"/>
      <c r="BB25" s="189"/>
      <c r="BC25" s="190">
        <v>2</v>
      </c>
      <c r="BD25" s="191">
        <v>25</v>
      </c>
      <c r="BE25" s="191">
        <v>0</v>
      </c>
      <c r="BF25" s="191">
        <v>4</v>
      </c>
      <c r="BG25" s="191">
        <v>4</v>
      </c>
      <c r="BH25" s="191">
        <v>2</v>
      </c>
      <c r="BI25" s="191">
        <v>6</v>
      </c>
      <c r="BJ25" s="192">
        <v>2</v>
      </c>
      <c r="BK25" s="193">
        <v>43</v>
      </c>
      <c r="BL25" s="5"/>
    </row>
    <row r="26" spans="1:64" ht="12.75" customHeight="1" thickBot="1" x14ac:dyDescent="0.25">
      <c r="A26" s="5"/>
      <c r="B26" s="7"/>
      <c r="C26" s="5"/>
      <c r="D26" s="5"/>
      <c r="E26" s="5"/>
      <c r="F26" s="5"/>
      <c r="G26" s="5"/>
      <c r="H26" s="5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283" t="s">
        <v>14</v>
      </c>
      <c r="BC26" s="284"/>
      <c r="BD26" s="195">
        <f>SUM(BD23:BD25)</f>
        <v>59</v>
      </c>
      <c r="BE26" s="195">
        <f t="shared" ref="BE26:BF26" si="0">SUM(BE23:BE25)</f>
        <v>3</v>
      </c>
      <c r="BF26" s="195">
        <f t="shared" si="0"/>
        <v>7</v>
      </c>
      <c r="BG26" s="195">
        <f>SUM(BG23:BG25)</f>
        <v>4</v>
      </c>
      <c r="BH26" s="195">
        <f>SUM(BH23:BH25)</f>
        <v>3</v>
      </c>
      <c r="BI26" s="195">
        <f>SUM(BI23:BI25)</f>
        <v>6</v>
      </c>
      <c r="BJ26" s="195">
        <f>SUM(BJ23:BJ25)</f>
        <v>13</v>
      </c>
      <c r="BK26" s="196">
        <f>SUM(BK23:BK25)</f>
        <v>95</v>
      </c>
      <c r="BL26" s="5"/>
    </row>
    <row r="27" spans="1:64" ht="12.75" customHeight="1" x14ac:dyDescent="0.2">
      <c r="A27" s="249" t="s">
        <v>15</v>
      </c>
      <c r="B27" s="249"/>
      <c r="C27" s="249"/>
      <c r="D27" s="249"/>
      <c r="E27" s="249"/>
      <c r="F27" s="249"/>
      <c r="G27" s="5"/>
      <c r="H27" s="249" t="s">
        <v>17</v>
      </c>
      <c r="I27" s="249"/>
      <c r="J27" s="249"/>
      <c r="K27" s="249"/>
      <c r="L27" s="249"/>
      <c r="M27" s="249"/>
      <c r="N27" s="249"/>
      <c r="O27" s="5"/>
      <c r="P27" s="249" t="s">
        <v>44</v>
      </c>
      <c r="Q27" s="249"/>
      <c r="R27" s="249"/>
      <c r="S27" s="249"/>
      <c r="T27" s="249"/>
      <c r="U27" s="249"/>
      <c r="V27" s="249"/>
      <c r="W27" s="10"/>
      <c r="X27" s="249" t="s">
        <v>45</v>
      </c>
      <c r="Y27" s="249"/>
      <c r="Z27" s="249"/>
      <c r="AA27" s="249"/>
      <c r="AB27" s="249"/>
      <c r="AC27" s="249"/>
      <c r="AD27" s="249"/>
      <c r="AE27" s="5"/>
      <c r="AF27" s="249" t="s">
        <v>46</v>
      </c>
      <c r="AG27" s="249"/>
      <c r="AH27" s="249"/>
      <c r="AI27" s="249"/>
      <c r="AJ27" s="249"/>
      <c r="AK27" s="249"/>
      <c r="AL27" s="249"/>
      <c r="AM27" s="5"/>
      <c r="AN27" s="249" t="s">
        <v>18</v>
      </c>
      <c r="AO27" s="249"/>
      <c r="AP27" s="249"/>
      <c r="AQ27" s="249"/>
      <c r="AR27" s="249"/>
      <c r="AS27" s="249"/>
      <c r="AT27" s="249"/>
      <c r="AU27" s="5"/>
      <c r="AV27" s="249" t="s">
        <v>198</v>
      </c>
      <c r="AW27" s="249"/>
      <c r="AX27" s="249"/>
      <c r="AY27" s="249"/>
      <c r="AZ27" s="249"/>
      <c r="BA27" s="249"/>
      <c r="BB27" s="249"/>
      <c r="BD27" s="249" t="s">
        <v>293</v>
      </c>
      <c r="BE27" s="249"/>
      <c r="BF27" s="249"/>
      <c r="BG27" s="249" t="s">
        <v>16</v>
      </c>
      <c r="BH27" s="249"/>
      <c r="BI27" s="249"/>
      <c r="BJ27" s="249"/>
      <c r="BK27" s="5"/>
    </row>
    <row r="28" spans="1:64" ht="12.75" customHeight="1" x14ac:dyDescent="0.2">
      <c r="A28" s="249"/>
      <c r="B28" s="249"/>
      <c r="C28" s="249"/>
      <c r="D28" s="249"/>
      <c r="E28" s="249"/>
      <c r="F28" s="249"/>
      <c r="G28" s="5"/>
      <c r="H28" s="249"/>
      <c r="I28" s="249"/>
      <c r="J28" s="249"/>
      <c r="K28" s="249"/>
      <c r="L28" s="249"/>
      <c r="M28" s="249"/>
      <c r="N28" s="249"/>
      <c r="O28" s="5"/>
      <c r="P28" s="249"/>
      <c r="Q28" s="249"/>
      <c r="R28" s="249"/>
      <c r="S28" s="249"/>
      <c r="T28" s="249"/>
      <c r="U28" s="249"/>
      <c r="V28" s="249"/>
      <c r="W28" s="10"/>
      <c r="X28" s="249"/>
      <c r="Y28" s="249"/>
      <c r="Z28" s="249"/>
      <c r="AA28" s="249"/>
      <c r="AB28" s="249"/>
      <c r="AC28" s="249"/>
      <c r="AD28" s="249"/>
      <c r="AE28" s="5"/>
      <c r="AF28" s="249"/>
      <c r="AG28" s="249"/>
      <c r="AH28" s="249"/>
      <c r="AI28" s="249"/>
      <c r="AJ28" s="249"/>
      <c r="AK28" s="249"/>
      <c r="AL28" s="249"/>
      <c r="AM28" s="5"/>
      <c r="AN28" s="249"/>
      <c r="AO28" s="249"/>
      <c r="AP28" s="249"/>
      <c r="AQ28" s="249"/>
      <c r="AR28" s="249"/>
      <c r="AS28" s="249"/>
      <c r="AT28" s="249"/>
      <c r="AU28" s="5"/>
      <c r="AV28" s="249"/>
      <c r="AW28" s="249"/>
      <c r="AX28" s="249"/>
      <c r="AY28" s="249"/>
      <c r="AZ28" s="249"/>
      <c r="BA28" s="249"/>
      <c r="BB28" s="249"/>
      <c r="BD28" s="249"/>
      <c r="BE28" s="249"/>
      <c r="BF28" s="249"/>
      <c r="BG28" s="249"/>
      <c r="BH28" s="249"/>
      <c r="BI28" s="249"/>
      <c r="BJ28" s="249"/>
      <c r="BK28" s="5"/>
    </row>
    <row r="29" spans="1:64" ht="12.75" customHeight="1" x14ac:dyDescent="0.2">
      <c r="A29" s="249"/>
      <c r="B29" s="249"/>
      <c r="C29" s="249"/>
      <c r="D29" s="249"/>
      <c r="E29" s="249"/>
      <c r="F29" s="249"/>
      <c r="G29" s="5"/>
      <c r="H29" s="249"/>
      <c r="I29" s="249"/>
      <c r="J29" s="249"/>
      <c r="K29" s="249"/>
      <c r="L29" s="249"/>
      <c r="M29" s="249"/>
      <c r="N29" s="249"/>
      <c r="O29" s="5"/>
      <c r="P29" s="249"/>
      <c r="Q29" s="249"/>
      <c r="R29" s="249"/>
      <c r="S29" s="249"/>
      <c r="T29" s="249"/>
      <c r="U29" s="249"/>
      <c r="V29" s="249"/>
      <c r="W29" s="10"/>
      <c r="X29" s="249"/>
      <c r="Y29" s="249"/>
      <c r="Z29" s="249"/>
      <c r="AA29" s="249"/>
      <c r="AB29" s="249"/>
      <c r="AC29" s="249"/>
      <c r="AD29" s="249"/>
      <c r="AE29" s="5"/>
      <c r="AF29" s="249"/>
      <c r="AG29" s="249"/>
      <c r="AH29" s="249"/>
      <c r="AI29" s="249"/>
      <c r="AJ29" s="249"/>
      <c r="AK29" s="249"/>
      <c r="AL29" s="249"/>
      <c r="AM29" s="5"/>
      <c r="AN29" s="249"/>
      <c r="AO29" s="249"/>
      <c r="AP29" s="249"/>
      <c r="AQ29" s="249"/>
      <c r="AR29" s="249"/>
      <c r="AS29" s="249"/>
      <c r="AT29" s="249"/>
      <c r="AU29" s="5"/>
      <c r="AV29" s="249"/>
      <c r="AW29" s="249"/>
      <c r="AX29" s="249"/>
      <c r="AY29" s="249"/>
      <c r="AZ29" s="249"/>
      <c r="BA29" s="249"/>
      <c r="BB29" s="249"/>
      <c r="BD29" s="249"/>
      <c r="BE29" s="249"/>
      <c r="BF29" s="249"/>
      <c r="BG29" s="249"/>
      <c r="BH29" s="249"/>
      <c r="BI29" s="249"/>
      <c r="BJ29" s="249"/>
      <c r="BK29" s="5"/>
    </row>
    <row r="30" spans="1:64" ht="9" customHeight="1" x14ac:dyDescent="0.2">
      <c r="A30" s="249"/>
      <c r="B30" s="249"/>
      <c r="C30" s="249"/>
      <c r="D30" s="249"/>
      <c r="E30" s="249"/>
      <c r="F30" s="249"/>
      <c r="G30" s="5"/>
      <c r="H30" s="249"/>
      <c r="I30" s="249"/>
      <c r="J30" s="249"/>
      <c r="K30" s="249"/>
      <c r="L30" s="249"/>
      <c r="M30" s="249"/>
      <c r="N30" s="249"/>
      <c r="O30" s="5"/>
      <c r="P30" s="249"/>
      <c r="Q30" s="249"/>
      <c r="R30" s="249"/>
      <c r="S30" s="249"/>
      <c r="T30" s="249"/>
      <c r="U30" s="249"/>
      <c r="V30" s="249"/>
      <c r="W30" s="10"/>
      <c r="X30" s="249"/>
      <c r="Y30" s="249"/>
      <c r="Z30" s="249"/>
      <c r="AA30" s="249"/>
      <c r="AB30" s="249"/>
      <c r="AC30" s="249"/>
      <c r="AD30" s="249"/>
      <c r="AE30" s="5"/>
      <c r="AF30" s="249"/>
      <c r="AG30" s="249"/>
      <c r="AH30" s="249"/>
      <c r="AI30" s="249"/>
      <c r="AJ30" s="249"/>
      <c r="AK30" s="249"/>
      <c r="AL30" s="249"/>
      <c r="AM30" s="5"/>
      <c r="AN30" s="249"/>
      <c r="AO30" s="249"/>
      <c r="AP30" s="249"/>
      <c r="AQ30" s="249"/>
      <c r="AR30" s="249"/>
      <c r="AS30" s="249"/>
      <c r="AT30" s="249"/>
      <c r="AU30" s="5"/>
      <c r="AV30" s="249"/>
      <c r="AW30" s="249"/>
      <c r="AX30" s="249"/>
      <c r="AY30" s="249"/>
      <c r="AZ30" s="249"/>
      <c r="BA30" s="249"/>
      <c r="BB30" s="249"/>
      <c r="BD30" s="249"/>
      <c r="BE30" s="249"/>
      <c r="BF30" s="249"/>
      <c r="BG30" s="249"/>
      <c r="BH30" s="249"/>
      <c r="BI30" s="249"/>
      <c r="BJ30" s="249"/>
      <c r="BK30" s="5"/>
    </row>
    <row r="31" spans="1:64" ht="0.75" hidden="1" customHeight="1" x14ac:dyDescent="0.2">
      <c r="A31" s="249"/>
      <c r="B31" s="249"/>
      <c r="C31" s="249"/>
      <c r="D31" s="249"/>
      <c r="E31" s="249"/>
      <c r="F31" s="249"/>
      <c r="G31" s="5"/>
      <c r="H31" s="249"/>
      <c r="I31" s="249"/>
      <c r="J31" s="249"/>
      <c r="K31" s="249"/>
      <c r="L31" s="249"/>
      <c r="M31" s="249"/>
      <c r="N31" s="249"/>
      <c r="O31" s="5"/>
      <c r="P31" s="249"/>
      <c r="Q31" s="249"/>
      <c r="R31" s="249"/>
      <c r="S31" s="249"/>
      <c r="T31" s="249"/>
      <c r="U31" s="249"/>
      <c r="V31" s="249"/>
      <c r="W31" s="10"/>
      <c r="X31" s="249"/>
      <c r="Y31" s="249"/>
      <c r="Z31" s="249"/>
      <c r="AA31" s="249"/>
      <c r="AB31" s="249"/>
      <c r="AC31" s="249"/>
      <c r="AD31" s="249"/>
      <c r="AE31" s="5"/>
      <c r="AF31" s="249"/>
      <c r="AG31" s="249"/>
      <c r="AH31" s="249"/>
      <c r="AI31" s="249"/>
      <c r="AJ31" s="249"/>
      <c r="AK31" s="249"/>
      <c r="AL31" s="249"/>
      <c r="AM31" s="5"/>
      <c r="AN31" s="249"/>
      <c r="AO31" s="249"/>
      <c r="AP31" s="249"/>
      <c r="AQ31" s="249"/>
      <c r="AR31" s="249"/>
      <c r="AS31" s="249"/>
      <c r="AT31" s="249"/>
      <c r="AU31" s="5"/>
      <c r="AV31" s="249"/>
      <c r="AW31" s="249"/>
      <c r="AX31" s="249"/>
      <c r="AY31" s="249"/>
      <c r="AZ31" s="249"/>
      <c r="BA31" s="249"/>
      <c r="BB31" s="249"/>
      <c r="BD31" s="249"/>
      <c r="BE31" s="249"/>
      <c r="BF31" s="249"/>
      <c r="BG31" s="249"/>
      <c r="BH31" s="249"/>
      <c r="BI31" s="249"/>
      <c r="BJ31" s="249"/>
      <c r="BK31" s="5"/>
    </row>
    <row r="32" spans="1:64" ht="12.75" customHeight="1" x14ac:dyDescent="0.2">
      <c r="B32" s="3"/>
      <c r="C32" s="7"/>
      <c r="D32" s="7"/>
      <c r="E32" s="7"/>
      <c r="F32" s="7"/>
      <c r="G32" s="7"/>
      <c r="H32" s="7"/>
      <c r="I32" s="5"/>
      <c r="J32" s="5"/>
      <c r="K32" s="5"/>
      <c r="L32" s="7"/>
      <c r="M32" s="7"/>
      <c r="N32" s="7"/>
      <c r="O32" s="7"/>
      <c r="P32" s="7"/>
      <c r="Q32" s="8"/>
      <c r="R32" s="9"/>
      <c r="S32" s="7"/>
      <c r="T32" s="7"/>
      <c r="U32" s="7"/>
      <c r="V32" s="7"/>
      <c r="W32" s="7"/>
      <c r="X32" s="7"/>
      <c r="Y32" s="7"/>
      <c r="Z32" s="7"/>
      <c r="AA32" s="4"/>
      <c r="AB32" s="4"/>
      <c r="AC32" s="7"/>
      <c r="AD32" s="7"/>
      <c r="AE32" s="7"/>
      <c r="AF32" s="7"/>
      <c r="AG32" s="7"/>
      <c r="AH32" s="7"/>
      <c r="AI32" s="5"/>
      <c r="AJ32" s="5"/>
      <c r="AK32" s="5"/>
      <c r="AL32" s="7"/>
      <c r="AM32" s="7"/>
      <c r="AN32" s="7"/>
      <c r="AO32" s="7"/>
      <c r="AP32" s="7"/>
      <c r="AQ32" s="4"/>
      <c r="AR32" s="4"/>
      <c r="AS32" s="7"/>
      <c r="AT32" s="7"/>
      <c r="AU32" s="7"/>
      <c r="AV32" s="7"/>
      <c r="AW32" s="7"/>
      <c r="AX32" s="7"/>
      <c r="AY32" s="4"/>
      <c r="AZ32" s="4"/>
      <c r="BA32" s="7"/>
      <c r="BB32" s="7"/>
      <c r="BC32" s="7"/>
      <c r="BD32" s="4"/>
      <c r="BE32" s="7"/>
      <c r="BF32" s="7"/>
      <c r="BG32" s="4"/>
      <c r="BH32" s="5"/>
      <c r="BI32" s="5"/>
      <c r="BJ32" s="5"/>
      <c r="BK32" s="5"/>
    </row>
    <row r="33" spans="10:63" ht="12.75" customHeight="1" x14ac:dyDescent="0.2">
      <c r="J33" s="243"/>
      <c r="K33" s="244"/>
      <c r="L33" s="245"/>
      <c r="O33" s="5"/>
      <c r="P33" s="5"/>
      <c r="R33" s="243" t="s">
        <v>21</v>
      </c>
      <c r="S33" s="244"/>
      <c r="T33" s="245"/>
      <c r="Z33" s="243">
        <v>8</v>
      </c>
      <c r="AA33" s="244"/>
      <c r="AB33" s="245"/>
      <c r="AH33" s="243" t="s">
        <v>19</v>
      </c>
      <c r="AI33" s="244"/>
      <c r="AJ33" s="245"/>
      <c r="AP33" s="243" t="s">
        <v>20</v>
      </c>
      <c r="AQ33" s="244"/>
      <c r="AR33" s="245"/>
      <c r="AX33" s="243" t="s">
        <v>10</v>
      </c>
      <c r="AY33" s="244"/>
      <c r="AZ33" s="245"/>
      <c r="BE33" s="250" t="s">
        <v>49</v>
      </c>
      <c r="BF33" s="245"/>
      <c r="BH33" s="250" t="s">
        <v>47</v>
      </c>
      <c r="BI33" s="245"/>
      <c r="BJ33" s="5"/>
      <c r="BK33" s="5"/>
    </row>
    <row r="34" spans="10:63" ht="12.75" customHeight="1" x14ac:dyDescent="0.2">
      <c r="J34" s="246"/>
      <c r="K34" s="247"/>
      <c r="L34" s="248"/>
      <c r="O34" s="5"/>
      <c r="P34" s="5"/>
      <c r="R34" s="246"/>
      <c r="S34" s="247"/>
      <c r="T34" s="248"/>
      <c r="Z34" s="246"/>
      <c r="AA34" s="247"/>
      <c r="AB34" s="248"/>
      <c r="AH34" s="246"/>
      <c r="AI34" s="247"/>
      <c r="AJ34" s="248"/>
      <c r="AP34" s="246"/>
      <c r="AQ34" s="247"/>
      <c r="AR34" s="248"/>
      <c r="AX34" s="246"/>
      <c r="AY34" s="247"/>
      <c r="AZ34" s="248"/>
      <c r="BE34" s="246"/>
      <c r="BF34" s="248"/>
      <c r="BH34" s="246"/>
      <c r="BI34" s="248"/>
      <c r="BJ34" s="5"/>
      <c r="BK34" s="5"/>
    </row>
    <row r="35" spans="10:63" ht="12.75" customHeight="1" x14ac:dyDescent="0.2">
      <c r="O35" s="5"/>
      <c r="P35" s="5"/>
      <c r="BF35" s="5"/>
      <c r="BH35" s="5"/>
      <c r="BI35" s="5"/>
      <c r="BJ35" s="5"/>
      <c r="BK35" s="5"/>
    </row>
    <row r="36" spans="10:63" x14ac:dyDescent="0.2">
      <c r="Q36" s="5"/>
      <c r="R36" s="5"/>
      <c r="S36" s="5"/>
      <c r="T36" s="5"/>
      <c r="U36" s="5"/>
      <c r="V36" s="5"/>
      <c r="W36" s="5"/>
    </row>
    <row r="37" spans="10:63" x14ac:dyDescent="0.2">
      <c r="Q37" s="5"/>
      <c r="R37" s="5"/>
      <c r="S37" s="5"/>
      <c r="T37" s="5"/>
      <c r="U37" s="5"/>
      <c r="V37" s="5"/>
      <c r="W37" s="5"/>
    </row>
    <row r="38" spans="10:63" x14ac:dyDescent="0.2">
      <c r="Q38" s="5"/>
      <c r="R38" s="5"/>
      <c r="S38" s="5"/>
      <c r="T38" s="5"/>
      <c r="U38" s="5"/>
      <c r="V38" s="5"/>
      <c r="W38" s="5"/>
    </row>
  </sheetData>
  <mergeCells count="72">
    <mergeCell ref="P5:BA5"/>
    <mergeCell ref="BC1:BH1"/>
    <mergeCell ref="V3:AZ3"/>
    <mergeCell ref="V1:AZ1"/>
    <mergeCell ref="BB3:BK3"/>
    <mergeCell ref="BB4:BK4"/>
    <mergeCell ref="BB5:BK5"/>
    <mergeCell ref="V2:AZ2"/>
    <mergeCell ref="V4:AZ4"/>
    <mergeCell ref="BB2:BK2"/>
    <mergeCell ref="BB26:BC26"/>
    <mergeCell ref="V11:AZ11"/>
    <mergeCell ref="BB6:BK6"/>
    <mergeCell ref="BK13:BK22"/>
    <mergeCell ref="BC12:BK12"/>
    <mergeCell ref="V7:AZ7"/>
    <mergeCell ref="V8:AZ8"/>
    <mergeCell ref="V10:AZ10"/>
    <mergeCell ref="V9:AZ9"/>
    <mergeCell ref="A12:BB12"/>
    <mergeCell ref="A23:B23"/>
    <mergeCell ref="BC13:BC22"/>
    <mergeCell ref="V6:AZ6"/>
    <mergeCell ref="AX13:AX22"/>
    <mergeCell ref="AY13:BB14"/>
    <mergeCell ref="Y13:AA14"/>
    <mergeCell ref="A27:F31"/>
    <mergeCell ref="AN27:AT31"/>
    <mergeCell ref="A25:B25"/>
    <mergeCell ref="A13:B22"/>
    <mergeCell ref="A24:B24"/>
    <mergeCell ref="K13:K22"/>
    <mergeCell ref="C13:F14"/>
    <mergeCell ref="T13:T22"/>
    <mergeCell ref="U13:W14"/>
    <mergeCell ref="AC13:AF14"/>
    <mergeCell ref="AP13:AS14"/>
    <mergeCell ref="P13:S14"/>
    <mergeCell ref="X13:X22"/>
    <mergeCell ref="AB13:AB22"/>
    <mergeCell ref="AK13:AK22"/>
    <mergeCell ref="AL13:AO14"/>
    <mergeCell ref="BE33:BF34"/>
    <mergeCell ref="BH33:BI34"/>
    <mergeCell ref="BF13:BG14"/>
    <mergeCell ref="BI13:BI22"/>
    <mergeCell ref="BH13:BH22"/>
    <mergeCell ref="BG27:BJ31"/>
    <mergeCell ref="BD27:BF31"/>
    <mergeCell ref="BG15:BG22"/>
    <mergeCell ref="BJ13:BJ22"/>
    <mergeCell ref="BE13:BE22"/>
    <mergeCell ref="BF15:BF22"/>
    <mergeCell ref="BD13:BD22"/>
    <mergeCell ref="AX33:AZ34"/>
    <mergeCell ref="AH33:AJ34"/>
    <mergeCell ref="AV27:BB31"/>
    <mergeCell ref="J33:L34"/>
    <mergeCell ref="R33:T34"/>
    <mergeCell ref="Z33:AB34"/>
    <mergeCell ref="X27:AD31"/>
    <mergeCell ref="AP33:AR34"/>
    <mergeCell ref="H27:N31"/>
    <mergeCell ref="AF27:AL31"/>
    <mergeCell ref="P27:V31"/>
    <mergeCell ref="AT13:AT22"/>
    <mergeCell ref="AU13:AW14"/>
    <mergeCell ref="G13:G22"/>
    <mergeCell ref="H13:J14"/>
    <mergeCell ref="L13:O14"/>
    <mergeCell ref="AG13:AG22"/>
    <mergeCell ref="AH13:AJ14"/>
  </mergeCells>
  <phoneticPr fontId="4" type="noConversion"/>
  <pageMargins left="0" right="0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5"/>
  <sheetViews>
    <sheetView tabSelected="1" topLeftCell="A16" zoomScale="85" zoomScaleNormal="85" zoomScaleSheetLayoutView="130" workbookViewId="0">
      <selection activeCell="X30" sqref="X30"/>
    </sheetView>
  </sheetViews>
  <sheetFormatPr defaultRowHeight="12.75" x14ac:dyDescent="0.2"/>
  <cols>
    <col min="1" max="1" width="12" style="25" customWidth="1"/>
    <col min="2" max="2" width="73.85546875" style="25" customWidth="1"/>
    <col min="3" max="3" width="8.140625" style="24" customWidth="1"/>
    <col min="4" max="4" width="7.85546875" style="24" customWidth="1"/>
    <col min="5" max="5" width="6.7109375" style="24" customWidth="1"/>
    <col min="6" max="6" width="7.28515625" style="24" customWidth="1"/>
    <col min="7" max="7" width="6.85546875" style="24" customWidth="1"/>
    <col min="8" max="9" width="7.140625" style="24" customWidth="1"/>
    <col min="10" max="10" width="6.5703125" style="24" customWidth="1"/>
    <col min="11" max="12" width="6.7109375" style="24" customWidth="1"/>
    <col min="13" max="13" width="6.140625" style="24" customWidth="1"/>
    <col min="14" max="14" width="6.7109375" style="82" hidden="1" customWidth="1"/>
    <col min="15" max="15" width="7" style="82" hidden="1" customWidth="1"/>
    <col min="16" max="16" width="6.7109375" style="24" customWidth="1"/>
    <col min="17" max="17" width="7.7109375" style="24" customWidth="1"/>
    <col min="18" max="18" width="7.28515625" style="24" customWidth="1"/>
    <col min="19" max="19" width="7.28515625" style="24" bestFit="1" customWidth="1"/>
    <col min="20" max="20" width="4.140625" style="24" customWidth="1"/>
    <col min="21" max="21" width="4.140625" style="24" hidden="1" customWidth="1"/>
    <col min="22" max="16384" width="9.140625" style="25"/>
  </cols>
  <sheetData>
    <row r="1" spans="1:21" ht="15.75" x14ac:dyDescent="0.2">
      <c r="A1" s="314" t="s">
        <v>22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</row>
    <row r="3" spans="1:21" ht="23.25" customHeight="1" x14ac:dyDescent="0.2">
      <c r="A3" s="315" t="s">
        <v>23</v>
      </c>
      <c r="B3" s="318" t="s">
        <v>283</v>
      </c>
      <c r="C3" s="327" t="s">
        <v>63</v>
      </c>
      <c r="D3" s="340"/>
      <c r="E3" s="341"/>
      <c r="F3" s="321" t="s">
        <v>28</v>
      </c>
      <c r="G3" s="322"/>
      <c r="H3" s="323"/>
      <c r="I3" s="323"/>
      <c r="J3" s="323"/>
      <c r="K3" s="324"/>
      <c r="L3" s="327" t="s">
        <v>59</v>
      </c>
      <c r="M3" s="328"/>
      <c r="N3" s="327" t="s">
        <v>120</v>
      </c>
      <c r="O3" s="340"/>
      <c r="P3" s="340"/>
      <c r="Q3" s="340"/>
      <c r="R3" s="340"/>
      <c r="S3" s="341"/>
      <c r="T3" s="77"/>
      <c r="U3" s="75"/>
    </row>
    <row r="4" spans="1:21" ht="15" customHeight="1" x14ac:dyDescent="0.2">
      <c r="A4" s="316"/>
      <c r="B4" s="319"/>
      <c r="C4" s="342"/>
      <c r="D4" s="304"/>
      <c r="E4" s="343"/>
      <c r="F4" s="334" t="s">
        <v>29</v>
      </c>
      <c r="G4" s="331" t="s">
        <v>33</v>
      </c>
      <c r="H4" s="325" t="s">
        <v>30</v>
      </c>
      <c r="I4" s="326"/>
      <c r="J4" s="326"/>
      <c r="K4" s="326"/>
      <c r="L4" s="329"/>
      <c r="M4" s="330"/>
      <c r="N4" s="344"/>
      <c r="O4" s="345"/>
      <c r="P4" s="345"/>
      <c r="Q4" s="345"/>
      <c r="R4" s="345"/>
      <c r="S4" s="346"/>
      <c r="T4" s="77"/>
      <c r="U4" s="76"/>
    </row>
    <row r="5" spans="1:21" ht="18" customHeight="1" x14ac:dyDescent="0.2">
      <c r="A5" s="316"/>
      <c r="B5" s="319"/>
      <c r="C5" s="344"/>
      <c r="D5" s="345"/>
      <c r="E5" s="346"/>
      <c r="F5" s="335"/>
      <c r="G5" s="332"/>
      <c r="H5" s="331" t="s">
        <v>31</v>
      </c>
      <c r="I5" s="339" t="s">
        <v>32</v>
      </c>
      <c r="J5" s="339"/>
      <c r="K5" s="339"/>
      <c r="L5" s="337" t="s">
        <v>36</v>
      </c>
      <c r="M5" s="337" t="s">
        <v>37</v>
      </c>
      <c r="N5" s="246"/>
      <c r="O5" s="248"/>
      <c r="P5" s="246" t="s">
        <v>218</v>
      </c>
      <c r="Q5" s="248"/>
      <c r="R5" s="246" t="s">
        <v>25</v>
      </c>
      <c r="S5" s="248"/>
      <c r="T5" s="25"/>
      <c r="U5" s="25"/>
    </row>
    <row r="6" spans="1:21" ht="113.25" customHeight="1" thickBot="1" x14ac:dyDescent="0.25">
      <c r="A6" s="317"/>
      <c r="B6" s="320"/>
      <c r="C6" s="169" t="s">
        <v>61</v>
      </c>
      <c r="D6" s="169" t="s">
        <v>62</v>
      </c>
      <c r="E6" s="169" t="s">
        <v>253</v>
      </c>
      <c r="F6" s="335"/>
      <c r="G6" s="333"/>
      <c r="H6" s="336"/>
      <c r="I6" s="170" t="s">
        <v>136</v>
      </c>
      <c r="J6" s="170" t="s">
        <v>34</v>
      </c>
      <c r="K6" s="170" t="s">
        <v>35</v>
      </c>
      <c r="L6" s="338"/>
      <c r="M6" s="338"/>
      <c r="N6" s="55"/>
      <c r="O6" s="56"/>
      <c r="P6" s="55" t="s">
        <v>175</v>
      </c>
      <c r="Q6" s="56" t="s">
        <v>262</v>
      </c>
      <c r="R6" s="56" t="s">
        <v>263</v>
      </c>
      <c r="S6" s="56" t="s">
        <v>264</v>
      </c>
      <c r="T6" s="25"/>
      <c r="U6" s="25"/>
    </row>
    <row r="7" spans="1:21" s="92" customFormat="1" ht="16.5" customHeight="1" thickBot="1" x14ac:dyDescent="0.3">
      <c r="A7" s="210"/>
      <c r="B7" s="211" t="s">
        <v>193</v>
      </c>
      <c r="C7" s="152">
        <v>8</v>
      </c>
      <c r="D7" s="152" t="s">
        <v>288</v>
      </c>
      <c r="E7" s="152">
        <v>2</v>
      </c>
      <c r="F7" s="212">
        <f>F8+F14+F17</f>
        <v>3185.5</v>
      </c>
      <c r="G7" s="212">
        <f t="shared" ref="G7:S7" si="0">G8+G14+G17</f>
        <v>1061.5</v>
      </c>
      <c r="H7" s="212">
        <f t="shared" si="0"/>
        <v>2124</v>
      </c>
      <c r="I7" s="212">
        <f t="shared" si="0"/>
        <v>973</v>
      </c>
      <c r="J7" s="212">
        <f t="shared" si="0"/>
        <v>1113</v>
      </c>
      <c r="K7" s="212">
        <f t="shared" si="0"/>
        <v>40</v>
      </c>
      <c r="L7" s="212">
        <f t="shared" si="0"/>
        <v>144</v>
      </c>
      <c r="M7" s="212">
        <f t="shared" si="0"/>
        <v>252</v>
      </c>
      <c r="N7" s="212">
        <f t="shared" si="0"/>
        <v>0</v>
      </c>
      <c r="O7" s="212">
        <f t="shared" si="0"/>
        <v>0</v>
      </c>
      <c r="P7" s="212">
        <f t="shared" si="0"/>
        <v>612</v>
      </c>
      <c r="Q7" s="212">
        <f t="shared" si="0"/>
        <v>612</v>
      </c>
      <c r="R7" s="212">
        <f t="shared" si="0"/>
        <v>576</v>
      </c>
      <c r="S7" s="212">
        <f t="shared" si="0"/>
        <v>324</v>
      </c>
    </row>
    <row r="8" spans="1:21" s="50" customFormat="1" ht="15" customHeight="1" thickBot="1" x14ac:dyDescent="0.25">
      <c r="A8" s="105" t="s">
        <v>82</v>
      </c>
      <c r="B8" s="105" t="s">
        <v>194</v>
      </c>
      <c r="C8" s="226" t="s">
        <v>255</v>
      </c>
      <c r="D8" s="106">
        <v>4</v>
      </c>
      <c r="E8" s="226" t="s">
        <v>255</v>
      </c>
      <c r="F8" s="107">
        <f>SUM(F9:F13)</f>
        <v>580</v>
      </c>
      <c r="G8" s="107">
        <f>SUM(G9:G13)</f>
        <v>191</v>
      </c>
      <c r="H8" s="107">
        <f>SUM(H9:H13)</f>
        <v>389</v>
      </c>
      <c r="I8" s="107">
        <f t="shared" ref="I8:S8" si="1">SUM(I9:I13)</f>
        <v>110</v>
      </c>
      <c r="J8" s="107">
        <f t="shared" si="1"/>
        <v>279</v>
      </c>
      <c r="K8" s="107">
        <f t="shared" si="1"/>
        <v>0</v>
      </c>
      <c r="L8" s="107">
        <f t="shared" si="1"/>
        <v>0</v>
      </c>
      <c r="M8" s="107">
        <f t="shared" si="1"/>
        <v>0</v>
      </c>
      <c r="N8" s="107">
        <f t="shared" si="1"/>
        <v>0</v>
      </c>
      <c r="O8" s="107">
        <f t="shared" si="1"/>
        <v>0</v>
      </c>
      <c r="P8" s="107">
        <f t="shared" si="1"/>
        <v>204</v>
      </c>
      <c r="Q8" s="107">
        <f t="shared" si="1"/>
        <v>85</v>
      </c>
      <c r="R8" s="107">
        <f t="shared" si="1"/>
        <v>64</v>
      </c>
      <c r="S8" s="107">
        <f t="shared" si="1"/>
        <v>36</v>
      </c>
    </row>
    <row r="9" spans="1:21" s="50" customFormat="1" ht="16.5" customHeight="1" x14ac:dyDescent="0.2">
      <c r="A9" s="108" t="s">
        <v>83</v>
      </c>
      <c r="B9" s="108" t="s">
        <v>84</v>
      </c>
      <c r="C9" s="121"/>
      <c r="D9" s="121">
        <v>1</v>
      </c>
      <c r="E9" s="121"/>
      <c r="F9" s="122">
        <f>G9+H9</f>
        <v>62</v>
      </c>
      <c r="G9" s="122">
        <v>11</v>
      </c>
      <c r="H9" s="122">
        <f>P9+Q9+R9+S9</f>
        <v>51</v>
      </c>
      <c r="I9" s="122">
        <v>22</v>
      </c>
      <c r="J9" s="121">
        <v>29</v>
      </c>
      <c r="K9" s="121"/>
      <c r="L9" s="121"/>
      <c r="M9" s="121"/>
      <c r="N9" s="121"/>
      <c r="O9" s="121"/>
      <c r="P9" s="121">
        <v>51</v>
      </c>
      <c r="Q9" s="123"/>
      <c r="R9" s="121"/>
      <c r="S9" s="124"/>
    </row>
    <row r="10" spans="1:21" s="37" customFormat="1" ht="15.75" customHeight="1" x14ac:dyDescent="0.2">
      <c r="A10" s="111" t="s">
        <v>85</v>
      </c>
      <c r="B10" s="111" t="s">
        <v>79</v>
      </c>
      <c r="C10" s="125"/>
      <c r="D10" s="125">
        <v>1</v>
      </c>
      <c r="E10" s="125"/>
      <c r="F10" s="122">
        <f t="shared" ref="F10:F13" si="2">G10+H10</f>
        <v>62</v>
      </c>
      <c r="G10" s="126">
        <v>11</v>
      </c>
      <c r="H10" s="122">
        <f t="shared" ref="H10:H13" si="3">P10+Q10+R10+S10</f>
        <v>51</v>
      </c>
      <c r="I10" s="126">
        <v>51</v>
      </c>
      <c r="J10" s="125"/>
      <c r="K10" s="125"/>
      <c r="L10" s="125"/>
      <c r="M10" s="125"/>
      <c r="N10" s="125"/>
      <c r="O10" s="125"/>
      <c r="P10" s="125">
        <v>51</v>
      </c>
      <c r="Q10" s="125"/>
      <c r="R10" s="125"/>
      <c r="S10" s="125"/>
    </row>
    <row r="11" spans="1:21" s="37" customFormat="1" ht="15" customHeight="1" x14ac:dyDescent="0.2">
      <c r="A11" s="111" t="s">
        <v>86</v>
      </c>
      <c r="B11" s="111" t="s">
        <v>78</v>
      </c>
      <c r="C11" s="125"/>
      <c r="D11" s="127">
        <v>4</v>
      </c>
      <c r="E11" s="125"/>
      <c r="F11" s="122">
        <f t="shared" si="2"/>
        <v>144</v>
      </c>
      <c r="G11" s="126">
        <v>26</v>
      </c>
      <c r="H11" s="122">
        <f t="shared" si="3"/>
        <v>118</v>
      </c>
      <c r="I11" s="126"/>
      <c r="J11" s="125">
        <v>118</v>
      </c>
      <c r="K11" s="125"/>
      <c r="L11" s="125"/>
      <c r="M11" s="125"/>
      <c r="N11" s="125"/>
      <c r="O11" s="125"/>
      <c r="P11" s="125">
        <v>34</v>
      </c>
      <c r="Q11" s="125">
        <v>34</v>
      </c>
      <c r="R11" s="125">
        <v>32</v>
      </c>
      <c r="S11" s="125">
        <v>18</v>
      </c>
    </row>
    <row r="12" spans="1:21" s="37" customFormat="1" ht="15.75" customHeight="1" x14ac:dyDescent="0.2">
      <c r="A12" s="111" t="s">
        <v>87</v>
      </c>
      <c r="B12" s="111" t="s">
        <v>80</v>
      </c>
      <c r="C12" s="125"/>
      <c r="D12" s="220" t="s">
        <v>265</v>
      </c>
      <c r="E12" s="125"/>
      <c r="F12" s="122">
        <f t="shared" si="2"/>
        <v>236</v>
      </c>
      <c r="G12" s="126">
        <v>118</v>
      </c>
      <c r="H12" s="122">
        <f t="shared" si="3"/>
        <v>118</v>
      </c>
      <c r="I12" s="126">
        <v>2</v>
      </c>
      <c r="J12" s="125">
        <v>116</v>
      </c>
      <c r="K12" s="125"/>
      <c r="L12" s="125"/>
      <c r="M12" s="125"/>
      <c r="N12" s="125"/>
      <c r="O12" s="125"/>
      <c r="P12" s="125">
        <v>34</v>
      </c>
      <c r="Q12" s="125">
        <v>34</v>
      </c>
      <c r="R12" s="125">
        <v>32</v>
      </c>
      <c r="S12" s="125">
        <v>18</v>
      </c>
    </row>
    <row r="13" spans="1:21" s="50" customFormat="1" ht="15" customHeight="1" thickBot="1" x14ac:dyDescent="0.25">
      <c r="A13" s="115" t="s">
        <v>164</v>
      </c>
      <c r="B13" s="115" t="s">
        <v>165</v>
      </c>
      <c r="C13" s="128"/>
      <c r="D13" s="129">
        <v>2</v>
      </c>
      <c r="E13" s="128"/>
      <c r="F13" s="122">
        <f t="shared" si="2"/>
        <v>76</v>
      </c>
      <c r="G13" s="130">
        <v>25</v>
      </c>
      <c r="H13" s="122">
        <f t="shared" si="3"/>
        <v>51</v>
      </c>
      <c r="I13" s="130">
        <v>35</v>
      </c>
      <c r="J13" s="128">
        <v>16</v>
      </c>
      <c r="K13" s="128"/>
      <c r="L13" s="128"/>
      <c r="M13" s="128"/>
      <c r="N13" s="128"/>
      <c r="O13" s="128"/>
      <c r="P13" s="128">
        <v>34</v>
      </c>
      <c r="Q13" s="128">
        <v>17</v>
      </c>
      <c r="R13" s="128"/>
      <c r="S13" s="128"/>
    </row>
    <row r="14" spans="1:21" s="50" customFormat="1" ht="16.5" customHeight="1" thickBot="1" x14ac:dyDescent="0.25">
      <c r="A14" s="105" t="s">
        <v>88</v>
      </c>
      <c r="B14" s="131" t="s">
        <v>195</v>
      </c>
      <c r="C14" s="106">
        <v>2</v>
      </c>
      <c r="D14" s="226" t="s">
        <v>255</v>
      </c>
      <c r="E14" s="226" t="s">
        <v>255</v>
      </c>
      <c r="F14" s="107">
        <f>SUM(F15:F16)</f>
        <v>276</v>
      </c>
      <c r="G14" s="120">
        <f>SUM(G15:G16)</f>
        <v>92</v>
      </c>
      <c r="H14" s="107">
        <f>H15+H16</f>
        <v>184</v>
      </c>
      <c r="I14" s="120">
        <f>SUM(I15:I16)</f>
        <v>68</v>
      </c>
      <c r="J14" s="106">
        <f>SUM(J15:J16)</f>
        <v>116</v>
      </c>
      <c r="K14" s="106">
        <f t="shared" ref="K14:S14" si="4">SUM(K15:K16)</f>
        <v>0</v>
      </c>
      <c r="L14" s="106">
        <f t="shared" si="4"/>
        <v>0</v>
      </c>
      <c r="M14" s="106">
        <f t="shared" si="4"/>
        <v>0</v>
      </c>
      <c r="N14" s="106"/>
      <c r="O14" s="106"/>
      <c r="P14" s="106">
        <f>P15+P16</f>
        <v>68</v>
      </c>
      <c r="Q14" s="106">
        <f>SUM(Q15:Q16)</f>
        <v>68</v>
      </c>
      <c r="R14" s="106">
        <f>SUM(R15:R16)</f>
        <v>48</v>
      </c>
      <c r="S14" s="106">
        <f t="shared" si="4"/>
        <v>0</v>
      </c>
    </row>
    <row r="15" spans="1:21" s="50" customFormat="1" ht="14.25" customHeight="1" x14ac:dyDescent="0.2">
      <c r="A15" s="108" t="s">
        <v>89</v>
      </c>
      <c r="B15" s="108" t="s">
        <v>81</v>
      </c>
      <c r="C15" s="121">
        <v>2</v>
      </c>
      <c r="D15" s="121"/>
      <c r="E15" s="121"/>
      <c r="F15" s="122">
        <f>G15+H15</f>
        <v>102</v>
      </c>
      <c r="G15" s="122">
        <v>34</v>
      </c>
      <c r="H15" s="122">
        <f>P15+Q15+R15+S15</f>
        <v>68</v>
      </c>
      <c r="I15" s="122">
        <v>22</v>
      </c>
      <c r="J15" s="121">
        <v>46</v>
      </c>
      <c r="K15" s="121"/>
      <c r="L15" s="121"/>
      <c r="M15" s="121"/>
      <c r="N15" s="121"/>
      <c r="O15" s="121"/>
      <c r="P15" s="121">
        <v>34</v>
      </c>
      <c r="Q15" s="121">
        <v>34</v>
      </c>
      <c r="R15" s="121"/>
      <c r="S15" s="121"/>
    </row>
    <row r="16" spans="1:21" s="50" customFormat="1" ht="16.5" customHeight="1" thickBot="1" x14ac:dyDescent="0.25">
      <c r="A16" s="115" t="s">
        <v>90</v>
      </c>
      <c r="B16" s="115" t="s">
        <v>103</v>
      </c>
      <c r="C16" s="129">
        <v>3</v>
      </c>
      <c r="D16" s="129"/>
      <c r="E16" s="129"/>
      <c r="F16" s="122">
        <f>G16+H16</f>
        <v>174</v>
      </c>
      <c r="G16" s="130">
        <v>58</v>
      </c>
      <c r="H16" s="122">
        <f>P16+Q16+R16+S16</f>
        <v>116</v>
      </c>
      <c r="I16" s="130">
        <v>46</v>
      </c>
      <c r="J16" s="128">
        <v>70</v>
      </c>
      <c r="K16" s="132"/>
      <c r="L16" s="132"/>
      <c r="M16" s="132"/>
      <c r="N16" s="132"/>
      <c r="O16" s="132"/>
      <c r="P16" s="128">
        <v>34</v>
      </c>
      <c r="Q16" s="128">
        <v>34</v>
      </c>
      <c r="R16" s="128">
        <v>48</v>
      </c>
      <c r="S16" s="128"/>
    </row>
    <row r="17" spans="1:21" s="50" customFormat="1" ht="15" customHeight="1" thickBot="1" x14ac:dyDescent="0.25">
      <c r="A17" s="133" t="s">
        <v>91</v>
      </c>
      <c r="B17" s="131" t="s">
        <v>196</v>
      </c>
      <c r="C17" s="106">
        <v>6</v>
      </c>
      <c r="D17" s="106" t="s">
        <v>287</v>
      </c>
      <c r="E17" s="106">
        <v>2</v>
      </c>
      <c r="F17" s="136">
        <f t="shared" ref="F17:K17" si="5">F18+F30</f>
        <v>2329.5</v>
      </c>
      <c r="G17" s="136">
        <f t="shared" si="5"/>
        <v>778.5</v>
      </c>
      <c r="H17" s="136">
        <f t="shared" si="5"/>
        <v>1551</v>
      </c>
      <c r="I17" s="107">
        <f t="shared" si="5"/>
        <v>795</v>
      </c>
      <c r="J17" s="107">
        <f t="shared" si="5"/>
        <v>718</v>
      </c>
      <c r="K17" s="135">
        <f t="shared" si="5"/>
        <v>40</v>
      </c>
      <c r="L17" s="135">
        <f>+L30</f>
        <v>144</v>
      </c>
      <c r="M17" s="135">
        <f>M18+M30</f>
        <v>252</v>
      </c>
      <c r="N17" s="135"/>
      <c r="O17" s="135"/>
      <c r="P17" s="135">
        <f>P18+P30</f>
        <v>340</v>
      </c>
      <c r="Q17" s="135">
        <f>Q18+Q30</f>
        <v>459</v>
      </c>
      <c r="R17" s="135">
        <f>R18+R30</f>
        <v>464</v>
      </c>
      <c r="S17" s="135">
        <f>S18+S30</f>
        <v>288</v>
      </c>
    </row>
    <row r="18" spans="1:21" s="50" customFormat="1" ht="18" customHeight="1" thickBot="1" x14ac:dyDescent="0.25">
      <c r="A18" s="133" t="s">
        <v>92</v>
      </c>
      <c r="B18" s="131" t="s">
        <v>93</v>
      </c>
      <c r="C18" s="144">
        <v>2</v>
      </c>
      <c r="D18" s="144">
        <v>9</v>
      </c>
      <c r="E18" s="231" t="s">
        <v>255</v>
      </c>
      <c r="F18" s="136">
        <f>F19+F20+F21+F22+F23+F24+F25+F26+F27+F28+F29</f>
        <v>855.5</v>
      </c>
      <c r="G18" s="136">
        <f t="shared" ref="G18:S18" si="6">G19+G20+G21+G22+G23+G24+G25+G26+G27+G28+G29</f>
        <v>287.5</v>
      </c>
      <c r="H18" s="136">
        <f t="shared" si="6"/>
        <v>568</v>
      </c>
      <c r="I18" s="107">
        <f t="shared" si="6"/>
        <v>314</v>
      </c>
      <c r="J18" s="107">
        <f t="shared" si="6"/>
        <v>256</v>
      </c>
      <c r="K18" s="136">
        <f t="shared" si="6"/>
        <v>0</v>
      </c>
      <c r="L18" s="136">
        <f t="shared" si="6"/>
        <v>0</v>
      </c>
      <c r="M18" s="136">
        <f t="shared" si="6"/>
        <v>0</v>
      </c>
      <c r="N18" s="136">
        <f t="shared" si="6"/>
        <v>0</v>
      </c>
      <c r="O18" s="136">
        <f t="shared" si="6"/>
        <v>0</v>
      </c>
      <c r="P18" s="136">
        <f t="shared" si="6"/>
        <v>204</v>
      </c>
      <c r="Q18" s="136">
        <f t="shared" si="6"/>
        <v>136</v>
      </c>
      <c r="R18" s="136">
        <f t="shared" si="6"/>
        <v>192</v>
      </c>
      <c r="S18" s="136">
        <f t="shared" si="6"/>
        <v>36</v>
      </c>
    </row>
    <row r="19" spans="1:21" s="50" customFormat="1" ht="15" customHeight="1" x14ac:dyDescent="0.2">
      <c r="A19" s="111" t="s">
        <v>94</v>
      </c>
      <c r="B19" s="139" t="s">
        <v>105</v>
      </c>
      <c r="C19" s="127"/>
      <c r="D19" s="127">
        <v>1</v>
      </c>
      <c r="E19" s="127"/>
      <c r="F19" s="126">
        <f t="shared" ref="F19:F29" si="7">G19+H19</f>
        <v>76</v>
      </c>
      <c r="G19" s="126">
        <v>25</v>
      </c>
      <c r="H19" s="126">
        <f>P19+Q19+R19+S19</f>
        <v>51</v>
      </c>
      <c r="I19" s="126">
        <v>19</v>
      </c>
      <c r="J19" s="126">
        <v>32</v>
      </c>
      <c r="K19" s="125"/>
      <c r="L19" s="125"/>
      <c r="M19" s="125"/>
      <c r="N19" s="125"/>
      <c r="O19" s="125"/>
      <c r="P19" s="125">
        <v>51</v>
      </c>
      <c r="Q19" s="125"/>
      <c r="R19" s="125"/>
      <c r="S19" s="125"/>
    </row>
    <row r="20" spans="1:21" s="50" customFormat="1" ht="15.75" customHeight="1" x14ac:dyDescent="0.2">
      <c r="A20" s="111" t="s">
        <v>95</v>
      </c>
      <c r="B20" s="139" t="s">
        <v>130</v>
      </c>
      <c r="C20" s="127"/>
      <c r="D20" s="127">
        <v>3</v>
      </c>
      <c r="E20" s="127"/>
      <c r="F20" s="126">
        <f t="shared" si="7"/>
        <v>72</v>
      </c>
      <c r="G20" s="126">
        <f t="shared" ref="G20:G28" si="8">H20*0.5</f>
        <v>24</v>
      </c>
      <c r="H20" s="126">
        <f t="shared" ref="H20:H29" si="9">P20+Q20+R20+S20</f>
        <v>48</v>
      </c>
      <c r="I20" s="126">
        <v>18</v>
      </c>
      <c r="J20" s="126">
        <v>20</v>
      </c>
      <c r="K20" s="125"/>
      <c r="L20" s="125"/>
      <c r="M20" s="125"/>
      <c r="N20" s="125"/>
      <c r="O20" s="125"/>
      <c r="P20" s="125"/>
      <c r="Q20" s="125"/>
      <c r="R20" s="125">
        <v>48</v>
      </c>
      <c r="S20" s="125"/>
    </row>
    <row r="21" spans="1:21" s="50" customFormat="1" ht="15.75" customHeight="1" x14ac:dyDescent="0.2">
      <c r="A21" s="111" t="s">
        <v>96</v>
      </c>
      <c r="B21" s="139" t="s">
        <v>167</v>
      </c>
      <c r="C21" s="127"/>
      <c r="D21" s="127">
        <v>1</v>
      </c>
      <c r="E21" s="127"/>
      <c r="F21" s="126">
        <f t="shared" si="7"/>
        <v>102</v>
      </c>
      <c r="G21" s="126">
        <f t="shared" si="8"/>
        <v>34</v>
      </c>
      <c r="H21" s="126">
        <f t="shared" si="9"/>
        <v>68</v>
      </c>
      <c r="I21" s="126">
        <v>40</v>
      </c>
      <c r="J21" s="126">
        <v>28</v>
      </c>
      <c r="K21" s="140"/>
      <c r="L21" s="140"/>
      <c r="M21" s="140"/>
      <c r="N21" s="140"/>
      <c r="O21" s="140"/>
      <c r="P21" s="125">
        <v>68</v>
      </c>
      <c r="Q21" s="125"/>
      <c r="R21" s="125"/>
      <c r="S21" s="125"/>
    </row>
    <row r="22" spans="1:21" s="50" customFormat="1" ht="15" customHeight="1" x14ac:dyDescent="0.2">
      <c r="A22" s="111" t="s">
        <v>97</v>
      </c>
      <c r="B22" s="139" t="s">
        <v>131</v>
      </c>
      <c r="C22" s="127"/>
      <c r="D22" s="127">
        <v>1</v>
      </c>
      <c r="E22" s="127"/>
      <c r="F22" s="126">
        <f t="shared" si="7"/>
        <v>76.5</v>
      </c>
      <c r="G22" s="126">
        <f t="shared" si="8"/>
        <v>25.5</v>
      </c>
      <c r="H22" s="126">
        <f t="shared" si="9"/>
        <v>51</v>
      </c>
      <c r="I22" s="126">
        <v>27</v>
      </c>
      <c r="J22" s="126">
        <v>24</v>
      </c>
      <c r="K22" s="125"/>
      <c r="L22" s="125"/>
      <c r="M22" s="125"/>
      <c r="N22" s="125"/>
      <c r="O22" s="125"/>
      <c r="P22" s="125">
        <v>51</v>
      </c>
      <c r="Q22" s="125"/>
      <c r="R22" s="125"/>
      <c r="S22" s="125"/>
    </row>
    <row r="23" spans="1:21" ht="15" customHeight="1" x14ac:dyDescent="0.2">
      <c r="A23" s="111" t="s">
        <v>98</v>
      </c>
      <c r="B23" s="139" t="s">
        <v>104</v>
      </c>
      <c r="C23" s="127"/>
      <c r="D23" s="127">
        <v>2</v>
      </c>
      <c r="E23" s="127"/>
      <c r="F23" s="126">
        <f t="shared" si="7"/>
        <v>51</v>
      </c>
      <c r="G23" s="126">
        <f t="shared" si="8"/>
        <v>17</v>
      </c>
      <c r="H23" s="126">
        <f t="shared" si="9"/>
        <v>34</v>
      </c>
      <c r="I23" s="126">
        <f t="shared" ref="I23:I24" si="10">H23-J23</f>
        <v>22</v>
      </c>
      <c r="J23" s="126">
        <v>12</v>
      </c>
      <c r="K23" s="125"/>
      <c r="L23" s="125"/>
      <c r="M23" s="125"/>
      <c r="N23" s="125"/>
      <c r="O23" s="125"/>
      <c r="P23" s="125"/>
      <c r="Q23" s="125">
        <v>34</v>
      </c>
      <c r="R23" s="125"/>
      <c r="S23" s="125"/>
      <c r="T23" s="25"/>
      <c r="U23" s="25"/>
    </row>
    <row r="24" spans="1:21" ht="15" customHeight="1" x14ac:dyDescent="0.2">
      <c r="A24" s="111" t="s">
        <v>99</v>
      </c>
      <c r="B24" s="139" t="s">
        <v>150</v>
      </c>
      <c r="C24" s="127">
        <v>3</v>
      </c>
      <c r="D24" s="127"/>
      <c r="E24" s="127"/>
      <c r="F24" s="126">
        <f t="shared" si="7"/>
        <v>72</v>
      </c>
      <c r="G24" s="126">
        <f t="shared" si="8"/>
        <v>24</v>
      </c>
      <c r="H24" s="126">
        <f t="shared" si="9"/>
        <v>48</v>
      </c>
      <c r="I24" s="126">
        <f t="shared" si="10"/>
        <v>24</v>
      </c>
      <c r="J24" s="126">
        <v>24</v>
      </c>
      <c r="K24" s="125"/>
      <c r="L24" s="125"/>
      <c r="M24" s="125"/>
      <c r="N24" s="125"/>
      <c r="O24" s="125"/>
      <c r="P24" s="125"/>
      <c r="Q24" s="125"/>
      <c r="R24" s="125">
        <v>48</v>
      </c>
      <c r="S24" s="125"/>
      <c r="T24" s="25"/>
      <c r="U24" s="25"/>
    </row>
    <row r="25" spans="1:21" s="50" customFormat="1" ht="15" customHeight="1" x14ac:dyDescent="0.2">
      <c r="A25" s="111" t="s">
        <v>100</v>
      </c>
      <c r="B25" s="139" t="s">
        <v>151</v>
      </c>
      <c r="C25" s="127">
        <v>2</v>
      </c>
      <c r="D25" s="127"/>
      <c r="E25" s="127"/>
      <c r="F25" s="126">
        <f t="shared" si="7"/>
        <v>102</v>
      </c>
      <c r="G25" s="126">
        <f t="shared" si="8"/>
        <v>34</v>
      </c>
      <c r="H25" s="126">
        <f t="shared" si="9"/>
        <v>68</v>
      </c>
      <c r="I25" s="126">
        <v>44</v>
      </c>
      <c r="J25" s="126">
        <v>24</v>
      </c>
      <c r="K25" s="140"/>
      <c r="L25" s="140"/>
      <c r="M25" s="140"/>
      <c r="N25" s="140"/>
      <c r="O25" s="140"/>
      <c r="P25" s="125"/>
      <c r="Q25" s="397">
        <v>68</v>
      </c>
      <c r="R25" s="125"/>
      <c r="S25" s="125"/>
    </row>
    <row r="26" spans="1:21" s="57" customFormat="1" ht="15" customHeight="1" x14ac:dyDescent="0.2">
      <c r="A26" s="141" t="s">
        <v>101</v>
      </c>
      <c r="B26" s="139" t="s">
        <v>169</v>
      </c>
      <c r="C26" s="127"/>
      <c r="D26" s="127">
        <v>3</v>
      </c>
      <c r="E26" s="127"/>
      <c r="F26" s="126">
        <f t="shared" si="7"/>
        <v>72</v>
      </c>
      <c r="G26" s="126">
        <f t="shared" si="8"/>
        <v>24</v>
      </c>
      <c r="H26" s="126">
        <f t="shared" si="9"/>
        <v>48</v>
      </c>
      <c r="I26" s="126">
        <v>30</v>
      </c>
      <c r="J26" s="126">
        <v>18</v>
      </c>
      <c r="K26" s="140"/>
      <c r="L26" s="125"/>
      <c r="M26" s="125"/>
      <c r="N26" s="125"/>
      <c r="O26" s="125"/>
      <c r="P26" s="125"/>
      <c r="Q26" s="125"/>
      <c r="R26" s="125">
        <v>48</v>
      </c>
      <c r="S26" s="125"/>
    </row>
    <row r="27" spans="1:21" s="57" customFormat="1" ht="15" customHeight="1" x14ac:dyDescent="0.2">
      <c r="A27" s="141" t="s">
        <v>102</v>
      </c>
      <c r="B27" s="139" t="s">
        <v>106</v>
      </c>
      <c r="C27" s="127"/>
      <c r="D27" s="127">
        <v>2</v>
      </c>
      <c r="E27" s="127"/>
      <c r="F27" s="126">
        <f t="shared" si="7"/>
        <v>102</v>
      </c>
      <c r="G27" s="126">
        <f t="shared" si="8"/>
        <v>34</v>
      </c>
      <c r="H27" s="126">
        <f t="shared" si="9"/>
        <v>68</v>
      </c>
      <c r="I27" s="126">
        <v>30</v>
      </c>
      <c r="J27" s="126">
        <v>38</v>
      </c>
      <c r="K27" s="140"/>
      <c r="L27" s="125"/>
      <c r="M27" s="125"/>
      <c r="N27" s="125"/>
      <c r="O27" s="125"/>
      <c r="P27" s="125">
        <v>34</v>
      </c>
      <c r="Q27" s="125">
        <v>34</v>
      </c>
      <c r="R27" s="125"/>
      <c r="S27" s="125"/>
    </row>
    <row r="28" spans="1:21" ht="15" customHeight="1" x14ac:dyDescent="0.2">
      <c r="A28" s="141" t="s">
        <v>170</v>
      </c>
      <c r="B28" s="139" t="s">
        <v>166</v>
      </c>
      <c r="C28" s="127"/>
      <c r="D28" s="127">
        <v>3</v>
      </c>
      <c r="E28" s="127"/>
      <c r="F28" s="126">
        <f t="shared" si="7"/>
        <v>72</v>
      </c>
      <c r="G28" s="126">
        <f t="shared" si="8"/>
        <v>24</v>
      </c>
      <c r="H28" s="126">
        <f t="shared" si="9"/>
        <v>48</v>
      </c>
      <c r="I28" s="126">
        <v>30</v>
      </c>
      <c r="J28" s="126">
        <v>18</v>
      </c>
      <c r="K28" s="140"/>
      <c r="L28" s="125"/>
      <c r="M28" s="125"/>
      <c r="N28" s="125"/>
      <c r="O28" s="125"/>
      <c r="P28" s="125"/>
      <c r="Q28" s="125"/>
      <c r="R28" s="125">
        <v>48</v>
      </c>
      <c r="S28" s="125"/>
      <c r="T28" s="25"/>
      <c r="U28" s="25"/>
    </row>
    <row r="29" spans="1:21" s="37" customFormat="1" ht="15.75" customHeight="1" thickBot="1" x14ac:dyDescent="0.25">
      <c r="A29" s="142" t="s">
        <v>185</v>
      </c>
      <c r="B29" s="143" t="s">
        <v>186</v>
      </c>
      <c r="C29" s="129"/>
      <c r="D29" s="129">
        <v>4</v>
      </c>
      <c r="E29" s="129"/>
      <c r="F29" s="130">
        <f t="shared" si="7"/>
        <v>58</v>
      </c>
      <c r="G29" s="130">
        <v>22</v>
      </c>
      <c r="H29" s="126">
        <f t="shared" si="9"/>
        <v>36</v>
      </c>
      <c r="I29" s="130">
        <v>30</v>
      </c>
      <c r="J29" s="130">
        <v>18</v>
      </c>
      <c r="K29" s="132"/>
      <c r="L29" s="128"/>
      <c r="M29" s="128"/>
      <c r="N29" s="128"/>
      <c r="O29" s="128"/>
      <c r="P29" s="128"/>
      <c r="Q29" s="128"/>
      <c r="R29" s="128"/>
      <c r="S29" s="128">
        <v>36</v>
      </c>
      <c r="T29" s="53"/>
    </row>
    <row r="30" spans="1:21" s="58" customFormat="1" ht="22.5" customHeight="1" thickBot="1" x14ac:dyDescent="0.25">
      <c r="A30" s="133" t="s">
        <v>107</v>
      </c>
      <c r="B30" s="134" t="s">
        <v>108</v>
      </c>
      <c r="C30" s="135">
        <v>4</v>
      </c>
      <c r="D30" s="135" t="s">
        <v>286</v>
      </c>
      <c r="E30" s="135">
        <v>2</v>
      </c>
      <c r="F30" s="136">
        <f>F31+F36+F41+F45</f>
        <v>1474</v>
      </c>
      <c r="G30" s="136">
        <f>G31+G36+G41+G45</f>
        <v>491</v>
      </c>
      <c r="H30" s="136">
        <f>H31+H36+H41+H45</f>
        <v>983</v>
      </c>
      <c r="I30" s="107">
        <f>I31+I36+I41+I45</f>
        <v>481</v>
      </c>
      <c r="J30" s="107">
        <f>J31+J36+J41+J45</f>
        <v>462</v>
      </c>
      <c r="K30" s="135">
        <f>K31+K36+K41</f>
        <v>40</v>
      </c>
      <c r="L30" s="135">
        <f>L31+L36+L41+L45</f>
        <v>144</v>
      </c>
      <c r="M30" s="135">
        <f>M31+M36+M41+M45</f>
        <v>252</v>
      </c>
      <c r="N30" s="135"/>
      <c r="O30" s="135"/>
      <c r="P30" s="135">
        <f>P31+P36+P41+P45</f>
        <v>136</v>
      </c>
      <c r="Q30" s="135">
        <f>Q31+Q36+Q41+Q45</f>
        <v>323</v>
      </c>
      <c r="R30" s="135">
        <f>R31+R36+R41+R45</f>
        <v>272</v>
      </c>
      <c r="S30" s="135">
        <f>S31+S36+S41+S45</f>
        <v>252</v>
      </c>
    </row>
    <row r="31" spans="1:21" s="58" customFormat="1" ht="17.25" customHeight="1" thickBot="1" x14ac:dyDescent="0.25">
      <c r="A31" s="105" t="s">
        <v>109</v>
      </c>
      <c r="B31" s="131" t="s">
        <v>152</v>
      </c>
      <c r="C31" s="144" t="s">
        <v>266</v>
      </c>
      <c r="D31" s="144" t="s">
        <v>284</v>
      </c>
      <c r="E31" s="144">
        <v>1</v>
      </c>
      <c r="F31" s="107">
        <f>SUM(F32:F35)</f>
        <v>510</v>
      </c>
      <c r="G31" s="107">
        <f>SUM(G32:G35)</f>
        <v>170</v>
      </c>
      <c r="H31" s="107">
        <f>SUM(H32:H34)</f>
        <v>340</v>
      </c>
      <c r="I31" s="107">
        <f>SUM(I32:I35)</f>
        <v>172</v>
      </c>
      <c r="J31" s="107">
        <f>SUM(J32:J35)</f>
        <v>148</v>
      </c>
      <c r="K31" s="106">
        <f>SUM(K32:K35)</f>
        <v>20</v>
      </c>
      <c r="L31" s="106">
        <v>36</v>
      </c>
      <c r="M31" s="106">
        <f>SUM(M32:M35)</f>
        <v>108</v>
      </c>
      <c r="N31" s="106"/>
      <c r="O31" s="106"/>
      <c r="P31" s="106">
        <f>SUM(P32:P35)</f>
        <v>136</v>
      </c>
      <c r="Q31" s="106">
        <f>SUM(Q32:Q35)</f>
        <v>204</v>
      </c>
      <c r="R31" s="106">
        <f t="shared" ref="R31:S31" si="11">R32</f>
        <v>0</v>
      </c>
      <c r="S31" s="106">
        <f t="shared" si="11"/>
        <v>0</v>
      </c>
    </row>
    <row r="32" spans="1:21" s="37" customFormat="1" ht="16.5" customHeight="1" x14ac:dyDescent="0.2">
      <c r="A32" s="137" t="s">
        <v>110</v>
      </c>
      <c r="B32" s="137" t="s">
        <v>168</v>
      </c>
      <c r="C32" s="121">
        <v>2</v>
      </c>
      <c r="D32" s="138"/>
      <c r="E32" s="145" t="s">
        <v>267</v>
      </c>
      <c r="F32" s="122">
        <f>G32+H32</f>
        <v>255</v>
      </c>
      <c r="G32" s="119">
        <f t="shared" ref="G32:G35" si="12">H32*0.5</f>
        <v>85</v>
      </c>
      <c r="H32" s="122">
        <f>P32+Q32</f>
        <v>170</v>
      </c>
      <c r="I32" s="122">
        <v>88</v>
      </c>
      <c r="J32" s="122">
        <v>62</v>
      </c>
      <c r="K32" s="121">
        <v>20</v>
      </c>
      <c r="L32" s="124"/>
      <c r="M32" s="124"/>
      <c r="N32" s="124"/>
      <c r="O32" s="124"/>
      <c r="P32" s="121">
        <v>34</v>
      </c>
      <c r="Q32" s="121">
        <v>136</v>
      </c>
      <c r="R32" s="121"/>
      <c r="S32" s="121"/>
    </row>
    <row r="33" spans="1:21" ht="18" customHeight="1" x14ac:dyDescent="0.2">
      <c r="A33" s="139" t="s">
        <v>153</v>
      </c>
      <c r="B33" s="139" t="s">
        <v>155</v>
      </c>
      <c r="C33" s="125"/>
      <c r="D33" s="127" t="s">
        <v>254</v>
      </c>
      <c r="E33" s="127"/>
      <c r="F33" s="122">
        <f t="shared" ref="F33:F34" si="13">G33+H33</f>
        <v>102</v>
      </c>
      <c r="G33" s="119">
        <f t="shared" si="12"/>
        <v>34</v>
      </c>
      <c r="H33" s="122">
        <f t="shared" ref="H33:H34" si="14">P33+Q33</f>
        <v>68</v>
      </c>
      <c r="I33" s="126">
        <v>32</v>
      </c>
      <c r="J33" s="126">
        <v>36</v>
      </c>
      <c r="K33" s="140"/>
      <c r="L33" s="140"/>
      <c r="M33" s="140"/>
      <c r="N33" s="140"/>
      <c r="O33" s="140"/>
      <c r="P33" s="125">
        <v>34</v>
      </c>
      <c r="Q33" s="125">
        <v>34</v>
      </c>
      <c r="R33" s="140"/>
      <c r="S33" s="140"/>
      <c r="T33" s="25"/>
      <c r="U33" s="25"/>
    </row>
    <row r="34" spans="1:21" ht="15" customHeight="1" x14ac:dyDescent="0.2">
      <c r="A34" s="139" t="s">
        <v>154</v>
      </c>
      <c r="B34" s="139" t="s">
        <v>197</v>
      </c>
      <c r="C34" s="125"/>
      <c r="D34" s="127" t="s">
        <v>254</v>
      </c>
      <c r="E34" s="127"/>
      <c r="F34" s="122">
        <f t="shared" si="13"/>
        <v>153</v>
      </c>
      <c r="G34" s="119">
        <f t="shared" si="12"/>
        <v>51</v>
      </c>
      <c r="H34" s="122">
        <f t="shared" si="14"/>
        <v>102</v>
      </c>
      <c r="I34" s="126">
        <v>52</v>
      </c>
      <c r="J34" s="126">
        <v>50</v>
      </c>
      <c r="K34" s="140"/>
      <c r="L34" s="140"/>
      <c r="M34" s="140"/>
      <c r="N34" s="140"/>
      <c r="O34" s="140"/>
      <c r="P34" s="397">
        <v>68</v>
      </c>
      <c r="Q34" s="125">
        <v>34</v>
      </c>
      <c r="R34" s="125"/>
      <c r="S34" s="140"/>
      <c r="T34" s="25"/>
      <c r="U34" s="25"/>
    </row>
    <row r="35" spans="1:21" ht="15" customHeight="1" thickBot="1" x14ac:dyDescent="0.25">
      <c r="A35" s="115" t="s">
        <v>111</v>
      </c>
      <c r="B35" s="146" t="s">
        <v>50</v>
      </c>
      <c r="C35" s="147"/>
      <c r="D35" s="129" t="s">
        <v>268</v>
      </c>
      <c r="E35" s="147"/>
      <c r="F35" s="148"/>
      <c r="G35" s="229">
        <f t="shared" si="12"/>
        <v>0</v>
      </c>
      <c r="H35" s="130"/>
      <c r="I35" s="148"/>
      <c r="J35" s="148"/>
      <c r="K35" s="132"/>
      <c r="L35" s="132"/>
      <c r="M35" s="128">
        <v>108</v>
      </c>
      <c r="N35" s="128"/>
      <c r="O35" s="128"/>
      <c r="P35" s="128"/>
      <c r="Q35" s="128" t="s">
        <v>291</v>
      </c>
      <c r="R35" s="132"/>
      <c r="S35" s="132"/>
      <c r="T35" s="25"/>
      <c r="U35" s="25"/>
    </row>
    <row r="36" spans="1:21" s="37" customFormat="1" ht="36" customHeight="1" thickBot="1" x14ac:dyDescent="0.25">
      <c r="A36" s="149" t="s">
        <v>112</v>
      </c>
      <c r="B36" s="150" t="s">
        <v>156</v>
      </c>
      <c r="C36" s="151" t="s">
        <v>177</v>
      </c>
      <c r="D36" s="152">
        <v>2</v>
      </c>
      <c r="E36" s="227" t="s">
        <v>255</v>
      </c>
      <c r="F36" s="153">
        <f>SUM(F37:F39)</f>
        <v>537</v>
      </c>
      <c r="G36" s="153">
        <f>SUM(G37:G39)</f>
        <v>179</v>
      </c>
      <c r="H36" s="153">
        <f>SUM(H37:H39)</f>
        <v>358</v>
      </c>
      <c r="I36" s="153">
        <f>SUM(I37:I39)</f>
        <v>174</v>
      </c>
      <c r="J36" s="153">
        <f>SUM(J37:J39)</f>
        <v>184</v>
      </c>
      <c r="K36" s="151"/>
      <c r="L36" s="151">
        <v>36</v>
      </c>
      <c r="M36" s="151">
        <v>36</v>
      </c>
      <c r="N36" s="151"/>
      <c r="O36" s="151"/>
      <c r="P36" s="151"/>
      <c r="Q36" s="151">
        <f>Q37+Q38+Q39</f>
        <v>34</v>
      </c>
      <c r="R36" s="151">
        <f>SUM(R37:R39)</f>
        <v>144</v>
      </c>
      <c r="S36" s="151">
        <f>S37+S38+S39</f>
        <v>180</v>
      </c>
    </row>
    <row r="37" spans="1:21" s="37" customFormat="1" ht="16.5" customHeight="1" x14ac:dyDescent="0.2">
      <c r="A37" s="108" t="s">
        <v>113</v>
      </c>
      <c r="B37" s="137" t="s">
        <v>158</v>
      </c>
      <c r="C37" s="154">
        <v>4</v>
      </c>
      <c r="D37" s="155">
        <v>3</v>
      </c>
      <c r="E37" s="155"/>
      <c r="F37" s="119">
        <f>G37+H37</f>
        <v>228</v>
      </c>
      <c r="G37" s="119">
        <f>H37*0.5</f>
        <v>76</v>
      </c>
      <c r="H37" s="122">
        <f>P37+Q37+R37+S37</f>
        <v>152</v>
      </c>
      <c r="I37" s="119">
        <v>82</v>
      </c>
      <c r="J37" s="119">
        <v>70</v>
      </c>
      <c r="K37" s="109"/>
      <c r="L37" s="110"/>
      <c r="M37" s="110"/>
      <c r="N37" s="110"/>
      <c r="O37" s="110"/>
      <c r="P37" s="109"/>
      <c r="Q37" s="109">
        <v>34</v>
      </c>
      <c r="R37" s="109">
        <v>64</v>
      </c>
      <c r="S37" s="109">
        <v>54</v>
      </c>
    </row>
    <row r="38" spans="1:21" s="57" customFormat="1" ht="16.5" customHeight="1" x14ac:dyDescent="0.2">
      <c r="A38" s="111" t="s">
        <v>134</v>
      </c>
      <c r="B38" s="139" t="s">
        <v>182</v>
      </c>
      <c r="C38" s="88">
        <v>4</v>
      </c>
      <c r="D38" s="88"/>
      <c r="E38" s="88"/>
      <c r="F38" s="113">
        <f t="shared" ref="F38:F39" si="15">G38+H38</f>
        <v>156</v>
      </c>
      <c r="G38" s="113">
        <f t="shared" ref="G38:G39" si="16">H38*0.5</f>
        <v>52</v>
      </c>
      <c r="H38" s="126">
        <f t="shared" ref="H38:H39" si="17">P38+Q38+R38+S38</f>
        <v>104</v>
      </c>
      <c r="I38" s="113">
        <v>30</v>
      </c>
      <c r="J38" s="113">
        <v>74</v>
      </c>
      <c r="K38" s="112"/>
      <c r="L38" s="114"/>
      <c r="M38" s="114"/>
      <c r="N38" s="114"/>
      <c r="O38" s="114"/>
      <c r="P38" s="112"/>
      <c r="Q38" s="112"/>
      <c r="R38" s="112">
        <v>32</v>
      </c>
      <c r="S38" s="112">
        <v>72</v>
      </c>
    </row>
    <row r="39" spans="1:21" s="57" customFormat="1" ht="16.5" customHeight="1" x14ac:dyDescent="0.2">
      <c r="A39" s="111" t="s">
        <v>157</v>
      </c>
      <c r="B39" s="139" t="s">
        <v>138</v>
      </c>
      <c r="C39" s="88"/>
      <c r="D39" s="88">
        <v>4</v>
      </c>
      <c r="E39" s="88"/>
      <c r="F39" s="113">
        <f t="shared" si="15"/>
        <v>153</v>
      </c>
      <c r="G39" s="113">
        <f t="shared" si="16"/>
        <v>51</v>
      </c>
      <c r="H39" s="126">
        <f t="shared" si="17"/>
        <v>102</v>
      </c>
      <c r="I39" s="113">
        <v>62</v>
      </c>
      <c r="J39" s="113">
        <v>40</v>
      </c>
      <c r="K39" s="112"/>
      <c r="L39" s="114"/>
      <c r="M39" s="114"/>
      <c r="N39" s="114"/>
      <c r="O39" s="114"/>
      <c r="P39" s="112"/>
      <c r="Q39" s="112"/>
      <c r="R39" s="112">
        <v>48</v>
      </c>
      <c r="S39" s="112">
        <v>54</v>
      </c>
    </row>
    <row r="40" spans="1:21" s="57" customFormat="1" ht="15" customHeight="1" thickBot="1" x14ac:dyDescent="0.25">
      <c r="A40" s="115" t="s">
        <v>114</v>
      </c>
      <c r="B40" s="146" t="s">
        <v>50</v>
      </c>
      <c r="C40" s="156"/>
      <c r="D40" s="96" t="s">
        <v>187</v>
      </c>
      <c r="E40" s="156"/>
      <c r="F40" s="157"/>
      <c r="G40" s="157"/>
      <c r="H40" s="157"/>
      <c r="I40" s="157"/>
      <c r="J40" s="157"/>
      <c r="K40" s="117"/>
      <c r="L40" s="117"/>
      <c r="M40" s="116">
        <v>72</v>
      </c>
      <c r="N40" s="116"/>
      <c r="O40" s="116"/>
      <c r="P40" s="117"/>
      <c r="Q40" s="117"/>
      <c r="R40" s="117"/>
      <c r="S40" s="116" t="s">
        <v>144</v>
      </c>
    </row>
    <row r="41" spans="1:21" s="58" customFormat="1" ht="31.5" customHeight="1" thickBot="1" x14ac:dyDescent="0.25">
      <c r="A41" s="133" t="s">
        <v>115</v>
      </c>
      <c r="B41" s="134" t="s">
        <v>159</v>
      </c>
      <c r="C41" s="106" t="s">
        <v>177</v>
      </c>
      <c r="D41" s="144" t="s">
        <v>285</v>
      </c>
      <c r="E41" s="144">
        <v>1</v>
      </c>
      <c r="F41" s="107">
        <f t="shared" ref="F41:K41" si="18">SUM(F42:F43)</f>
        <v>376</v>
      </c>
      <c r="G41" s="107">
        <f t="shared" si="18"/>
        <v>125</v>
      </c>
      <c r="H41" s="107">
        <f t="shared" si="18"/>
        <v>251</v>
      </c>
      <c r="I41" s="107">
        <f t="shared" si="18"/>
        <v>127</v>
      </c>
      <c r="J41" s="107">
        <f t="shared" si="18"/>
        <v>104</v>
      </c>
      <c r="K41" s="106">
        <f t="shared" si="18"/>
        <v>20</v>
      </c>
      <c r="L41" s="106">
        <v>36</v>
      </c>
      <c r="M41" s="106">
        <v>36</v>
      </c>
      <c r="N41" s="106"/>
      <c r="O41" s="106"/>
      <c r="P41" s="106"/>
      <c r="Q41" s="106">
        <f>SUM(Q42:Q43)</f>
        <v>51</v>
      </c>
      <c r="R41" s="106">
        <f>SUM(R42:R43)</f>
        <v>128</v>
      </c>
      <c r="S41" s="106">
        <v>72</v>
      </c>
    </row>
    <row r="42" spans="1:21" s="37" customFormat="1" ht="17.25" customHeight="1" x14ac:dyDescent="0.2">
      <c r="A42" s="108" t="s">
        <v>116</v>
      </c>
      <c r="B42" s="137" t="s">
        <v>183</v>
      </c>
      <c r="C42" s="155"/>
      <c r="D42" s="155" t="s">
        <v>269</v>
      </c>
      <c r="E42" s="155"/>
      <c r="F42" s="119">
        <f>G42+H42</f>
        <v>76</v>
      </c>
      <c r="G42" s="119">
        <v>25</v>
      </c>
      <c r="H42" s="122">
        <f>P42+Q42+R42+S42</f>
        <v>51</v>
      </c>
      <c r="I42" s="119">
        <v>37</v>
      </c>
      <c r="J42" s="119">
        <v>14</v>
      </c>
      <c r="K42" s="109"/>
      <c r="L42" s="109"/>
      <c r="M42" s="158"/>
      <c r="N42" s="158"/>
      <c r="O42" s="158"/>
      <c r="P42" s="109"/>
      <c r="Q42" s="109">
        <v>51</v>
      </c>
      <c r="R42" s="109"/>
      <c r="S42" s="109"/>
    </row>
    <row r="43" spans="1:21" ht="15.75" customHeight="1" x14ac:dyDescent="0.2">
      <c r="A43" s="111" t="s">
        <v>160</v>
      </c>
      <c r="B43" s="139" t="s">
        <v>161</v>
      </c>
      <c r="C43" s="88">
        <v>4</v>
      </c>
      <c r="D43" s="88">
        <v>3</v>
      </c>
      <c r="E43" s="219" t="s">
        <v>242</v>
      </c>
      <c r="F43" s="113">
        <f>G43+H43</f>
        <v>300</v>
      </c>
      <c r="G43" s="113">
        <f>H43*0.5</f>
        <v>100</v>
      </c>
      <c r="H43" s="122">
        <f t="shared" ref="H43:H46" si="19">P43+Q43+R43+S43</f>
        <v>200</v>
      </c>
      <c r="I43" s="113">
        <v>90</v>
      </c>
      <c r="J43" s="113">
        <v>90</v>
      </c>
      <c r="K43" s="112">
        <v>20</v>
      </c>
      <c r="L43" s="112"/>
      <c r="M43" s="159"/>
      <c r="N43" s="159"/>
      <c r="O43" s="159"/>
      <c r="P43" s="112"/>
      <c r="Q43" s="112"/>
      <c r="R43" s="112">
        <v>128</v>
      </c>
      <c r="S43" s="112">
        <v>72</v>
      </c>
      <c r="T43" s="25"/>
      <c r="U43" s="25"/>
    </row>
    <row r="44" spans="1:21" s="50" customFormat="1" ht="16.5" customHeight="1" thickBot="1" x14ac:dyDescent="0.25">
      <c r="A44" s="115" t="s">
        <v>117</v>
      </c>
      <c r="B44" s="146" t="s">
        <v>50</v>
      </c>
      <c r="C44" s="96"/>
      <c r="D44" s="96" t="s">
        <v>270</v>
      </c>
      <c r="E44" s="96"/>
      <c r="F44" s="116"/>
      <c r="G44" s="116"/>
      <c r="H44" s="122"/>
      <c r="I44" s="116"/>
      <c r="J44" s="116"/>
      <c r="K44" s="116"/>
      <c r="L44" s="116"/>
      <c r="M44" s="96">
        <v>72</v>
      </c>
      <c r="N44" s="96"/>
      <c r="O44" s="96"/>
      <c r="P44" s="116"/>
      <c r="Q44" s="116"/>
      <c r="R44" s="116"/>
      <c r="S44" s="116" t="s">
        <v>144</v>
      </c>
    </row>
    <row r="45" spans="1:21" s="50" customFormat="1" ht="30.75" customHeight="1" thickBot="1" x14ac:dyDescent="0.25">
      <c r="A45" s="133" t="s">
        <v>118</v>
      </c>
      <c r="B45" s="134" t="s">
        <v>162</v>
      </c>
      <c r="C45" s="160" t="s">
        <v>266</v>
      </c>
      <c r="D45" s="162"/>
      <c r="E45" s="228" t="s">
        <v>255</v>
      </c>
      <c r="F45" s="160">
        <f>F46+F47</f>
        <v>51</v>
      </c>
      <c r="G45" s="160">
        <f t="shared" ref="G45:K45" si="20">G46+G47</f>
        <v>17</v>
      </c>
      <c r="H45" s="209">
        <f t="shared" si="19"/>
        <v>34</v>
      </c>
      <c r="I45" s="160">
        <f t="shared" si="20"/>
        <v>8</v>
      </c>
      <c r="J45" s="160">
        <f t="shared" si="20"/>
        <v>26</v>
      </c>
      <c r="K45" s="160">
        <f t="shared" si="20"/>
        <v>0</v>
      </c>
      <c r="L45" s="160">
        <v>36</v>
      </c>
      <c r="M45" s="162">
        <v>72</v>
      </c>
      <c r="N45" s="163"/>
      <c r="O45" s="163"/>
      <c r="P45" s="161"/>
      <c r="Q45" s="160">
        <f>Q46</f>
        <v>34</v>
      </c>
      <c r="R45" s="161"/>
      <c r="S45" s="161"/>
    </row>
    <row r="46" spans="1:21" s="92" customFormat="1" ht="16.5" customHeight="1" x14ac:dyDescent="0.2">
      <c r="A46" s="201" t="s">
        <v>219</v>
      </c>
      <c r="B46" s="202" t="s">
        <v>220</v>
      </c>
      <c r="C46" s="203"/>
      <c r="D46" s="204" t="s">
        <v>269</v>
      </c>
      <c r="E46" s="204"/>
      <c r="F46" s="208">
        <f>G46+H46</f>
        <v>51</v>
      </c>
      <c r="G46" s="205">
        <v>17</v>
      </c>
      <c r="H46" s="122">
        <f t="shared" si="19"/>
        <v>34</v>
      </c>
      <c r="I46" s="205">
        <v>8</v>
      </c>
      <c r="J46" s="205">
        <v>26</v>
      </c>
      <c r="K46" s="205"/>
      <c r="L46" s="203"/>
      <c r="M46" s="206"/>
      <c r="N46" s="207"/>
      <c r="O46" s="207"/>
      <c r="P46" s="205"/>
      <c r="Q46" s="205">
        <v>34</v>
      </c>
      <c r="R46" s="205"/>
      <c r="S46" s="205"/>
    </row>
    <row r="47" spans="1:21" s="50" customFormat="1" ht="15.75" customHeight="1" thickBot="1" x14ac:dyDescent="0.25">
      <c r="A47" s="108" t="s">
        <v>163</v>
      </c>
      <c r="B47" s="137" t="s">
        <v>38</v>
      </c>
      <c r="C47" s="155"/>
      <c r="D47" s="155" t="s">
        <v>268</v>
      </c>
      <c r="E47" s="155"/>
      <c r="F47" s="109"/>
      <c r="G47" s="109"/>
      <c r="H47" s="121"/>
      <c r="I47" s="109"/>
      <c r="J47" s="109"/>
      <c r="K47" s="109"/>
      <c r="L47" s="109">
        <v>108</v>
      </c>
      <c r="M47" s="138"/>
      <c r="N47" s="164"/>
      <c r="O47" s="164"/>
      <c r="P47" s="109"/>
      <c r="Q47" s="109" t="s">
        <v>221</v>
      </c>
      <c r="R47" s="109"/>
      <c r="S47" s="109"/>
    </row>
    <row r="48" spans="1:21" s="58" customFormat="1" ht="16.5" customHeight="1" thickBot="1" x14ac:dyDescent="0.25">
      <c r="A48" s="105" t="s">
        <v>139</v>
      </c>
      <c r="B48" s="131" t="s">
        <v>51</v>
      </c>
      <c r="C48" s="144"/>
      <c r="D48" s="165"/>
      <c r="E48" s="144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06"/>
      <c r="Q48" s="118"/>
      <c r="R48" s="106"/>
      <c r="S48" s="106" t="s">
        <v>140</v>
      </c>
    </row>
    <row r="49" spans="1:21" ht="18" customHeight="1" x14ac:dyDescent="0.2">
      <c r="A49" s="166" t="s">
        <v>119</v>
      </c>
      <c r="B49" s="167" t="s">
        <v>198</v>
      </c>
      <c r="C49" s="168"/>
      <c r="D49" s="168"/>
      <c r="E49" s="168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 t="s">
        <v>141</v>
      </c>
      <c r="T49" s="25"/>
      <c r="U49" s="25"/>
    </row>
    <row r="50" spans="1:21" ht="15.75" customHeight="1" x14ac:dyDescent="0.2">
      <c r="A50" s="36"/>
      <c r="B50" s="16" t="s">
        <v>142</v>
      </c>
      <c r="C50" s="14"/>
      <c r="D50" s="14"/>
      <c r="E50" s="14"/>
      <c r="F50" s="52"/>
      <c r="G50" s="52"/>
      <c r="H50" s="52"/>
      <c r="I50" s="52"/>
      <c r="J50" s="52"/>
      <c r="K50" s="52"/>
      <c r="L50" s="52"/>
      <c r="M50" s="52"/>
      <c r="N50" s="83"/>
      <c r="O50" s="83"/>
      <c r="P50" s="52"/>
      <c r="Q50" s="52"/>
      <c r="R50" s="52"/>
      <c r="S50" s="52"/>
      <c r="T50" s="25"/>
      <c r="U50" s="25"/>
    </row>
    <row r="51" spans="1:21" s="50" customFormat="1" ht="15.75" customHeight="1" x14ac:dyDescent="0.2">
      <c r="A51" s="17"/>
      <c r="B51" s="16" t="s">
        <v>56</v>
      </c>
      <c r="C51" s="14"/>
      <c r="D51" s="14"/>
      <c r="E51" s="14"/>
      <c r="F51" s="19"/>
      <c r="G51" s="19"/>
      <c r="H51" s="19"/>
      <c r="I51" s="19"/>
      <c r="J51" s="19"/>
      <c r="K51" s="19"/>
      <c r="L51" s="19"/>
      <c r="M51" s="19"/>
      <c r="N51" s="83"/>
      <c r="O51" s="83"/>
      <c r="P51" s="19"/>
      <c r="Q51" s="19"/>
      <c r="R51" s="19"/>
      <c r="S51" s="19"/>
    </row>
    <row r="52" spans="1:21" ht="27" customHeight="1" x14ac:dyDescent="0.2">
      <c r="A52" s="17" t="s">
        <v>57</v>
      </c>
      <c r="B52" s="230" t="s">
        <v>258</v>
      </c>
      <c r="C52" s="40"/>
      <c r="D52" s="40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 t="s">
        <v>143</v>
      </c>
      <c r="T52" s="25"/>
      <c r="U52" s="25"/>
    </row>
    <row r="53" spans="1:21" s="54" customFormat="1" ht="26.25" customHeight="1" x14ac:dyDescent="0.2">
      <c r="A53" s="17" t="s">
        <v>58</v>
      </c>
      <c r="B53" s="230" t="s">
        <v>259</v>
      </c>
      <c r="C53" s="40"/>
      <c r="D53" s="40"/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 t="s">
        <v>144</v>
      </c>
      <c r="T53" s="74"/>
      <c r="U53" s="42"/>
    </row>
    <row r="54" spans="1:21" ht="15.75" customHeight="1" x14ac:dyDescent="0.2">
      <c r="A54" s="349" t="s">
        <v>55</v>
      </c>
      <c r="B54" s="348" t="s">
        <v>184</v>
      </c>
      <c r="C54" s="350"/>
      <c r="D54" s="350"/>
      <c r="E54" s="350"/>
      <c r="F54" s="347"/>
      <c r="G54" s="347"/>
      <c r="H54" s="315" t="s">
        <v>24</v>
      </c>
      <c r="I54" s="357" t="s">
        <v>52</v>
      </c>
      <c r="J54" s="358"/>
      <c r="K54" s="358"/>
      <c r="L54" s="358"/>
      <c r="M54" s="359"/>
      <c r="N54" s="42">
        <v>16</v>
      </c>
      <c r="O54" s="42">
        <v>6</v>
      </c>
      <c r="P54" s="42">
        <v>14</v>
      </c>
      <c r="Q54" s="42">
        <v>14</v>
      </c>
      <c r="R54" s="79">
        <v>11</v>
      </c>
      <c r="S54" s="80">
        <v>7</v>
      </c>
      <c r="T54" s="74"/>
      <c r="U54" s="42"/>
    </row>
    <row r="55" spans="1:21" s="50" customFormat="1" ht="17.25" customHeight="1" x14ac:dyDescent="0.2">
      <c r="A55" s="349"/>
      <c r="B55" s="348"/>
      <c r="C55" s="350"/>
      <c r="D55" s="350"/>
      <c r="E55" s="350"/>
      <c r="F55" s="347"/>
      <c r="G55" s="347"/>
      <c r="H55" s="351"/>
      <c r="I55" s="357" t="s">
        <v>53</v>
      </c>
      <c r="J55" s="358"/>
      <c r="K55" s="358"/>
      <c r="L55" s="358"/>
      <c r="M55" s="359"/>
      <c r="N55" s="84"/>
      <c r="O55" s="84"/>
      <c r="P55" s="42"/>
      <c r="Q55" s="42">
        <v>108</v>
      </c>
      <c r="R55" s="79"/>
      <c r="S55" s="80"/>
      <c r="T55" s="74"/>
      <c r="U55" s="42"/>
    </row>
    <row r="56" spans="1:21" s="50" customFormat="1" ht="27.75" customHeight="1" x14ac:dyDescent="0.2">
      <c r="A56" s="39"/>
      <c r="B56" s="12" t="s">
        <v>72</v>
      </c>
      <c r="C56" s="45"/>
      <c r="D56" s="45"/>
      <c r="E56" s="45"/>
      <c r="F56" s="43"/>
      <c r="G56" s="44"/>
      <c r="H56" s="351"/>
      <c r="I56" s="354" t="s">
        <v>54</v>
      </c>
      <c r="J56" s="355"/>
      <c r="K56" s="355"/>
      <c r="L56" s="355"/>
      <c r="M56" s="356"/>
      <c r="N56" s="85"/>
      <c r="O56" s="85"/>
      <c r="P56" s="86"/>
      <c r="Q56" s="86">
        <v>108</v>
      </c>
      <c r="R56" s="79"/>
      <c r="S56" s="73" t="s">
        <v>222</v>
      </c>
      <c r="T56" s="74"/>
      <c r="U56" s="72"/>
    </row>
    <row r="57" spans="1:21" ht="19.5" customHeight="1" x14ac:dyDescent="0.2">
      <c r="A57" s="38"/>
      <c r="B57" s="50"/>
      <c r="C57" s="43"/>
      <c r="D57" s="43"/>
      <c r="E57" s="43"/>
      <c r="F57" s="43"/>
      <c r="G57" s="44"/>
      <c r="H57" s="351"/>
      <c r="I57" s="360" t="s">
        <v>271</v>
      </c>
      <c r="J57" s="361"/>
      <c r="K57" s="361"/>
      <c r="L57" s="361"/>
      <c r="M57" s="362"/>
      <c r="N57" s="87"/>
      <c r="O57" s="90">
        <v>5</v>
      </c>
      <c r="P57" s="81"/>
      <c r="Q57" s="81">
        <v>3</v>
      </c>
      <c r="R57" s="41">
        <v>2</v>
      </c>
      <c r="S57" s="78">
        <v>3</v>
      </c>
      <c r="T57" s="74"/>
      <c r="U57" s="42"/>
    </row>
    <row r="58" spans="1:21" s="53" customFormat="1" ht="16.5" customHeight="1" x14ac:dyDescent="0.2">
      <c r="A58" s="25"/>
      <c r="B58" s="25"/>
      <c r="C58" s="43"/>
      <c r="D58" s="43"/>
      <c r="E58" s="43"/>
      <c r="F58" s="43"/>
      <c r="G58" s="43"/>
      <c r="H58" s="351"/>
      <c r="I58" s="353" t="s">
        <v>290</v>
      </c>
      <c r="J58" s="353"/>
      <c r="K58" s="353"/>
      <c r="L58" s="353"/>
      <c r="M58" s="353"/>
      <c r="N58" s="83">
        <v>1</v>
      </c>
      <c r="O58" s="83" t="s">
        <v>257</v>
      </c>
      <c r="P58" s="83">
        <v>5</v>
      </c>
      <c r="Q58" s="83" t="s">
        <v>289</v>
      </c>
      <c r="R58" s="83">
        <v>5</v>
      </c>
      <c r="S58" s="80">
        <v>3</v>
      </c>
      <c r="T58" s="74"/>
      <c r="U58" s="42"/>
    </row>
    <row r="59" spans="1:21" s="37" customFormat="1" ht="16.5" customHeight="1" x14ac:dyDescent="0.2">
      <c r="A59" s="18"/>
      <c r="B59" s="18"/>
      <c r="C59" s="23"/>
      <c r="D59" s="23"/>
      <c r="E59" s="23"/>
      <c r="F59" s="23"/>
      <c r="G59" s="22"/>
      <c r="H59" s="352"/>
      <c r="I59" s="353" t="s">
        <v>256</v>
      </c>
      <c r="J59" s="353"/>
      <c r="K59" s="353"/>
      <c r="L59" s="353"/>
      <c r="M59" s="353"/>
      <c r="N59" s="83"/>
      <c r="O59" s="83"/>
      <c r="P59" s="83"/>
      <c r="Q59" s="83">
        <v>1</v>
      </c>
      <c r="R59" s="83"/>
      <c r="S59" s="95">
        <v>1</v>
      </c>
      <c r="T59" s="24"/>
      <c r="U59" s="24"/>
    </row>
    <row r="60" spans="1:21" s="37" customFormat="1" ht="15" customHeight="1" x14ac:dyDescent="0.2">
      <c r="A60" s="25"/>
      <c r="B60" s="25"/>
      <c r="C60" s="24"/>
      <c r="D60" s="24"/>
      <c r="E60" s="24"/>
      <c r="F60" s="24"/>
      <c r="G60" s="24"/>
      <c r="H60" s="24"/>
      <c r="I60" s="24"/>
      <c r="J60" s="24" t="s">
        <v>71</v>
      </c>
      <c r="K60" s="24"/>
      <c r="L60" s="24"/>
      <c r="M60" s="24"/>
      <c r="N60" s="82"/>
      <c r="O60" s="82"/>
      <c r="P60" s="24"/>
      <c r="Q60" s="24"/>
      <c r="R60" s="24"/>
      <c r="S60" s="24"/>
      <c r="T60" s="24"/>
      <c r="U60" s="24"/>
    </row>
    <row r="61" spans="1:21" ht="18.75" customHeight="1" x14ac:dyDescent="0.2"/>
    <row r="62" spans="1:21" s="50" customFormat="1" ht="18.75" customHeight="1" x14ac:dyDescent="0.2">
      <c r="A62" s="25"/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82"/>
      <c r="O62" s="82"/>
      <c r="P62" s="24"/>
      <c r="Q62" s="24"/>
      <c r="R62" s="24"/>
      <c r="S62" s="24"/>
      <c r="T62" s="24"/>
      <c r="U62" s="24"/>
    </row>
    <row r="63" spans="1:21" ht="13.5" customHeight="1" x14ac:dyDescent="0.2"/>
    <row r="64" spans="1:21" ht="27" customHeight="1" x14ac:dyDescent="0.2"/>
    <row r="65" spans="3:21" ht="26.25" customHeight="1" x14ac:dyDescent="0.2"/>
    <row r="66" spans="3:21" ht="23.25" customHeight="1" x14ac:dyDescent="0.2"/>
    <row r="67" spans="3:21" ht="11.25" customHeight="1" x14ac:dyDescent="0.2"/>
    <row r="68" spans="3:21" ht="22.5" customHeight="1" x14ac:dyDescent="0.2"/>
    <row r="69" spans="3:21" ht="17.25" customHeight="1" x14ac:dyDescent="0.2"/>
    <row r="77" spans="3:21" x14ac:dyDescent="0.2">
      <c r="T77" s="25"/>
      <c r="U77" s="25"/>
    </row>
    <row r="78" spans="3:21" x14ac:dyDescent="0.2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50"/>
      <c r="O78" s="50"/>
      <c r="P78" s="25"/>
      <c r="Q78" s="25"/>
      <c r="R78" s="25"/>
      <c r="S78" s="25"/>
      <c r="T78" s="25"/>
      <c r="U78" s="25"/>
    </row>
    <row r="79" spans="3:21" x14ac:dyDescent="0.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50"/>
      <c r="O79" s="50"/>
      <c r="P79" s="25"/>
      <c r="Q79" s="25"/>
      <c r="R79" s="25"/>
      <c r="S79" s="25"/>
    </row>
    <row r="82" spans="3:21" x14ac:dyDescent="0.2">
      <c r="T82" s="25"/>
      <c r="U82" s="25"/>
    </row>
    <row r="83" spans="3:21" x14ac:dyDescent="0.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50"/>
      <c r="O83" s="50"/>
      <c r="P83" s="25"/>
      <c r="Q83" s="25"/>
      <c r="R83" s="25"/>
      <c r="S83" s="25"/>
    </row>
    <row r="87" spans="3:21" x14ac:dyDescent="0.2">
      <c r="T87" s="25"/>
      <c r="U87" s="25"/>
    </row>
    <row r="88" spans="3:21" x14ac:dyDescent="0.2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50"/>
      <c r="O88" s="50"/>
      <c r="P88" s="25"/>
      <c r="Q88" s="25"/>
      <c r="R88" s="25"/>
      <c r="S88" s="25"/>
      <c r="T88" s="25"/>
      <c r="U88" s="25"/>
    </row>
    <row r="89" spans="3:21" x14ac:dyDescent="0.2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50"/>
      <c r="O89" s="50"/>
      <c r="P89" s="25"/>
      <c r="Q89" s="25"/>
      <c r="R89" s="25"/>
      <c r="S89" s="25"/>
      <c r="T89" s="25"/>
      <c r="U89" s="25"/>
    </row>
    <row r="90" spans="3:21" x14ac:dyDescent="0.2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0"/>
      <c r="O90" s="50"/>
      <c r="P90" s="25"/>
      <c r="Q90" s="25"/>
      <c r="R90" s="25"/>
      <c r="S90" s="25"/>
      <c r="T90" s="25"/>
      <c r="U90" s="25"/>
    </row>
    <row r="91" spans="3:21" x14ac:dyDescent="0.2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0"/>
      <c r="O91" s="50"/>
      <c r="P91" s="25"/>
      <c r="Q91" s="25"/>
      <c r="R91" s="25"/>
      <c r="S91" s="25"/>
      <c r="T91" s="25"/>
      <c r="U91" s="25"/>
    </row>
    <row r="92" spans="3:21" x14ac:dyDescent="0.2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0"/>
      <c r="O92" s="50"/>
      <c r="P92" s="25"/>
      <c r="Q92" s="25"/>
      <c r="R92" s="25"/>
      <c r="S92" s="25"/>
    </row>
    <row r="97" spans="3:21" x14ac:dyDescent="0.2">
      <c r="T97" s="25"/>
      <c r="U97" s="25"/>
    </row>
    <row r="98" spans="3:21" x14ac:dyDescent="0.2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50"/>
      <c r="O98" s="50"/>
      <c r="P98" s="25"/>
      <c r="Q98" s="25"/>
      <c r="R98" s="25"/>
      <c r="S98" s="25"/>
    </row>
    <row r="123" spans="3:21" x14ac:dyDescent="0.2">
      <c r="T123" s="25"/>
      <c r="U123" s="25"/>
    </row>
    <row r="124" spans="3:21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50"/>
      <c r="O124" s="50"/>
      <c r="P124" s="25"/>
      <c r="Q124" s="25"/>
      <c r="R124" s="25"/>
      <c r="S124" s="25"/>
      <c r="T124" s="25"/>
      <c r="U124" s="25"/>
    </row>
    <row r="125" spans="3:21" x14ac:dyDescent="0.2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50"/>
      <c r="O125" s="50"/>
      <c r="P125" s="25"/>
      <c r="Q125" s="25"/>
      <c r="R125" s="25"/>
      <c r="S125" s="25"/>
    </row>
  </sheetData>
  <mergeCells count="31">
    <mergeCell ref="N5:O5"/>
    <mergeCell ref="H54:H59"/>
    <mergeCell ref="I59:M59"/>
    <mergeCell ref="I58:M58"/>
    <mergeCell ref="I56:M56"/>
    <mergeCell ref="I54:M54"/>
    <mergeCell ref="I55:M55"/>
    <mergeCell ref="I57:M57"/>
    <mergeCell ref="F54:F55"/>
    <mergeCell ref="G54:G55"/>
    <mergeCell ref="B54:B55"/>
    <mergeCell ref="A54:A55"/>
    <mergeCell ref="C54:C55"/>
    <mergeCell ref="D54:D55"/>
    <mergeCell ref="E54:E55"/>
    <mergeCell ref="A1:U1"/>
    <mergeCell ref="A3:A6"/>
    <mergeCell ref="B3:B6"/>
    <mergeCell ref="R5:S5"/>
    <mergeCell ref="F3:K3"/>
    <mergeCell ref="H4:K4"/>
    <mergeCell ref="L3:M4"/>
    <mergeCell ref="G4:G6"/>
    <mergeCell ref="F4:F6"/>
    <mergeCell ref="H5:H6"/>
    <mergeCell ref="P5:Q5"/>
    <mergeCell ref="M5:M6"/>
    <mergeCell ref="I5:K5"/>
    <mergeCell ref="L5:L6"/>
    <mergeCell ref="C3:E5"/>
    <mergeCell ref="N3:S4"/>
  </mergeCells>
  <phoneticPr fontId="4" type="noConversion"/>
  <conditionalFormatting sqref="C7:E7">
    <cfRule type="cellIs" dxfId="3" priority="26" operator="equal">
      <formula>0</formula>
    </cfRule>
    <cfRule type="cellIs" dxfId="2" priority="27" operator="equal">
      <formula>0</formula>
    </cfRule>
  </conditionalFormatting>
  <conditionalFormatting sqref="A56:G1048576 J14:J16 K14:O17 A28:P28 N1:S2 G17:J17 A1:M6 N5:S6 H30:O1048576 A7 J9:O13 P9:S17 G18:S18 H14:H16 I8:S8 G19:G54 C7:S7 P19:XFD1048576 G19:O29 A14:F51 A8:H13 A54:F54 A52:A53 C52:F53 T1:XFD18">
    <cfRule type="cellIs" dxfId="1" priority="25" operator="equal">
      <formula>0</formula>
    </cfRule>
  </conditionalFormatting>
  <conditionalFormatting sqref="B7">
    <cfRule type="cellIs" dxfId="0" priority="2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8" scale="72" fitToHeight="0" orientation="landscape" r:id="rId1"/>
  <headerFooter alignWithMargins="0"/>
  <cellWatches>
    <cellWatch r="I6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37" zoomScale="85" zoomScaleNormal="85" workbookViewId="0">
      <selection activeCell="A45" sqref="A45:M45"/>
    </sheetView>
  </sheetViews>
  <sheetFormatPr defaultRowHeight="12.75" x14ac:dyDescent="0.2"/>
  <cols>
    <col min="1" max="1" width="9.140625" style="11"/>
    <col min="2" max="2" width="50.28515625" style="11" customWidth="1"/>
    <col min="3" max="3" width="9.28515625" style="13" customWidth="1"/>
    <col min="4" max="4" width="16" style="11" customWidth="1"/>
    <col min="5" max="5" width="17.85546875" style="13" customWidth="1"/>
    <col min="6" max="6" width="70.7109375" style="11" customWidth="1"/>
    <col min="7" max="7" width="0.42578125" style="11" customWidth="1"/>
    <col min="8" max="8" width="25.5703125" style="11" customWidth="1"/>
    <col min="9" max="9" width="9.140625" style="11"/>
    <col min="10" max="10" width="17.42578125" style="11" customWidth="1"/>
    <col min="11" max="16384" width="9.140625" style="11"/>
  </cols>
  <sheetData>
    <row r="1" spans="1:8" ht="27" customHeight="1" thickBot="1" x14ac:dyDescent="0.25">
      <c r="B1" s="385" t="s">
        <v>77</v>
      </c>
      <c r="C1" s="386"/>
      <c r="D1" s="386"/>
      <c r="E1" s="393" t="s">
        <v>73</v>
      </c>
      <c r="F1" s="393"/>
      <c r="G1" s="393"/>
      <c r="H1" s="393"/>
    </row>
    <row r="2" spans="1:8" ht="30" customHeight="1" x14ac:dyDescent="0.2">
      <c r="A2" s="26" t="s">
        <v>27</v>
      </c>
      <c r="B2" s="27" t="s">
        <v>26</v>
      </c>
      <c r="C2" s="28" t="s">
        <v>74</v>
      </c>
      <c r="D2" s="29" t="s">
        <v>75</v>
      </c>
      <c r="E2" s="20" t="s">
        <v>27</v>
      </c>
      <c r="F2" s="390" t="s">
        <v>26</v>
      </c>
      <c r="G2" s="391"/>
      <c r="H2" s="392"/>
    </row>
    <row r="3" spans="1:8" ht="15.95" customHeight="1" x14ac:dyDescent="0.2">
      <c r="A3" s="46" t="s">
        <v>178</v>
      </c>
      <c r="B3" s="65" t="s">
        <v>38</v>
      </c>
      <c r="C3" s="15">
        <v>2</v>
      </c>
      <c r="D3" s="66">
        <v>3</v>
      </c>
      <c r="E3" s="21"/>
      <c r="F3" s="394" t="s">
        <v>67</v>
      </c>
      <c r="G3" s="395"/>
      <c r="H3" s="396"/>
    </row>
    <row r="4" spans="1:8" ht="15.95" customHeight="1" x14ac:dyDescent="0.2">
      <c r="A4" s="46" t="s">
        <v>179</v>
      </c>
      <c r="B4" s="65" t="s">
        <v>50</v>
      </c>
      <c r="C4" s="15">
        <v>2.4</v>
      </c>
      <c r="D4" s="66">
        <v>7</v>
      </c>
      <c r="E4" s="67" t="s">
        <v>64</v>
      </c>
      <c r="F4" s="370" t="s">
        <v>236</v>
      </c>
      <c r="G4" s="371"/>
      <c r="H4" s="372"/>
    </row>
    <row r="5" spans="1:8" ht="15.95" customHeight="1" x14ac:dyDescent="0.2">
      <c r="A5" s="46" t="s">
        <v>76</v>
      </c>
      <c r="B5" s="65" t="s">
        <v>51</v>
      </c>
      <c r="C5" s="15">
        <v>4</v>
      </c>
      <c r="D5" s="66">
        <v>4</v>
      </c>
      <c r="E5" s="67" t="s">
        <v>65</v>
      </c>
      <c r="F5" s="370" t="s">
        <v>124</v>
      </c>
      <c r="G5" s="371"/>
      <c r="H5" s="372"/>
    </row>
    <row r="6" spans="1:8" ht="15.95" customHeight="1" thickBot="1" x14ac:dyDescent="0.25">
      <c r="A6" s="47"/>
      <c r="B6" s="48" t="s">
        <v>60</v>
      </c>
      <c r="C6" s="49"/>
      <c r="D6" s="68">
        <v>14</v>
      </c>
      <c r="E6" s="67" t="s">
        <v>66</v>
      </c>
      <c r="F6" s="387" t="s">
        <v>188</v>
      </c>
      <c r="G6" s="388"/>
      <c r="H6" s="389"/>
    </row>
    <row r="7" spans="1:8" ht="15.95" customHeight="1" x14ac:dyDescent="0.2">
      <c r="E7" s="67" t="s">
        <v>224</v>
      </c>
      <c r="F7" s="370" t="s">
        <v>237</v>
      </c>
      <c r="G7" s="371"/>
      <c r="H7" s="372"/>
    </row>
    <row r="8" spans="1:8" s="89" customFormat="1" ht="15.95" customHeight="1" x14ac:dyDescent="0.2">
      <c r="C8" s="13"/>
      <c r="E8" s="67" t="s">
        <v>225</v>
      </c>
      <c r="F8" s="213" t="s">
        <v>132</v>
      </c>
      <c r="G8" s="214"/>
      <c r="H8" s="215"/>
    </row>
    <row r="9" spans="1:8" ht="15.95" customHeight="1" x14ac:dyDescent="0.2">
      <c r="E9" s="67" t="s">
        <v>226</v>
      </c>
      <c r="F9" s="370" t="s">
        <v>238</v>
      </c>
      <c r="G9" s="371"/>
      <c r="H9" s="372"/>
    </row>
    <row r="10" spans="1:8" ht="15.95" customHeight="1" x14ac:dyDescent="0.2">
      <c r="E10" s="67" t="s">
        <v>227</v>
      </c>
      <c r="F10" s="370" t="s">
        <v>189</v>
      </c>
      <c r="G10" s="371"/>
      <c r="H10" s="372"/>
    </row>
    <row r="11" spans="1:8" ht="15.95" customHeight="1" x14ac:dyDescent="0.2">
      <c r="A11" s="30"/>
      <c r="B11" s="30"/>
      <c r="C11" s="61"/>
      <c r="D11" s="31"/>
      <c r="E11" s="67" t="s">
        <v>228</v>
      </c>
      <c r="F11" s="370" t="s">
        <v>148</v>
      </c>
      <c r="G11" s="371"/>
      <c r="H11" s="372"/>
    </row>
    <row r="12" spans="1:8" ht="20.25" customHeight="1" x14ac:dyDescent="0.2">
      <c r="A12" s="30"/>
      <c r="B12" s="30"/>
      <c r="C12" s="61"/>
      <c r="D12" s="31"/>
      <c r="E12" s="67" t="s">
        <v>229</v>
      </c>
      <c r="F12" s="370" t="s">
        <v>133</v>
      </c>
      <c r="G12" s="371"/>
      <c r="H12" s="372"/>
    </row>
    <row r="13" spans="1:8" ht="15.95" customHeight="1" x14ac:dyDescent="0.2">
      <c r="A13" s="30"/>
      <c r="B13" s="30"/>
      <c r="C13" s="61"/>
      <c r="D13" s="31"/>
      <c r="E13" s="67" t="s">
        <v>230</v>
      </c>
      <c r="F13" s="370" t="s">
        <v>239</v>
      </c>
      <c r="G13" s="371"/>
      <c r="H13" s="372"/>
    </row>
    <row r="14" spans="1:8" ht="17.25" customHeight="1" x14ac:dyDescent="0.2">
      <c r="A14" s="32"/>
      <c r="B14" s="34"/>
      <c r="C14" s="35"/>
      <c r="D14" s="33"/>
      <c r="E14" s="67" t="s">
        <v>231</v>
      </c>
      <c r="F14" s="370" t="s">
        <v>172</v>
      </c>
      <c r="G14" s="371"/>
      <c r="H14" s="372"/>
    </row>
    <row r="15" spans="1:8" ht="14.25" customHeight="1" x14ac:dyDescent="0.2">
      <c r="A15" s="32"/>
      <c r="B15" s="34"/>
      <c r="C15" s="35"/>
      <c r="D15" s="33"/>
      <c r="E15" s="67" t="s">
        <v>232</v>
      </c>
      <c r="F15" s="213" t="s">
        <v>171</v>
      </c>
      <c r="G15" s="214"/>
      <c r="H15" s="215"/>
    </row>
    <row r="16" spans="1:8" ht="15.95" customHeight="1" x14ac:dyDescent="0.2">
      <c r="A16" s="30"/>
      <c r="B16" s="30"/>
      <c r="C16" s="61"/>
      <c r="D16" s="31"/>
      <c r="E16" s="67" t="s">
        <v>233</v>
      </c>
      <c r="F16" s="370" t="s">
        <v>223</v>
      </c>
      <c r="G16" s="371"/>
      <c r="H16" s="372"/>
    </row>
    <row r="17" spans="1:13" ht="14.25" customHeight="1" x14ac:dyDescent="0.2">
      <c r="A17" s="30"/>
      <c r="B17" s="30"/>
      <c r="C17" s="61"/>
      <c r="D17" s="31"/>
      <c r="E17" s="67" t="s">
        <v>234</v>
      </c>
      <c r="F17" s="370" t="s">
        <v>240</v>
      </c>
      <c r="G17" s="371"/>
      <c r="H17" s="372"/>
    </row>
    <row r="18" spans="1:13" ht="18" customHeight="1" x14ac:dyDescent="0.2">
      <c r="A18" s="30"/>
      <c r="B18" s="30"/>
      <c r="C18" s="61"/>
      <c r="D18" s="31"/>
      <c r="E18" s="67" t="s">
        <v>235</v>
      </c>
      <c r="F18" s="370" t="s">
        <v>190</v>
      </c>
      <c r="G18" s="371"/>
      <c r="H18" s="372"/>
    </row>
    <row r="19" spans="1:13" ht="15.95" customHeight="1" x14ac:dyDescent="0.2">
      <c r="A19" s="30"/>
      <c r="B19" s="30"/>
      <c r="C19" s="61"/>
      <c r="D19" s="62"/>
      <c r="E19" s="67"/>
      <c r="F19" s="367" t="s">
        <v>68</v>
      </c>
      <c r="G19" s="368"/>
      <c r="H19" s="369"/>
    </row>
    <row r="20" spans="1:13" ht="15.95" customHeight="1" x14ac:dyDescent="0.2">
      <c r="A20" s="30"/>
      <c r="B20" s="30"/>
      <c r="C20" s="61"/>
      <c r="D20" s="31"/>
      <c r="E20" s="67" t="s">
        <v>64</v>
      </c>
      <c r="F20" s="378" t="s">
        <v>146</v>
      </c>
      <c r="G20" s="379"/>
      <c r="H20" s="380"/>
    </row>
    <row r="21" spans="1:13" ht="15.95" customHeight="1" x14ac:dyDescent="0.2">
      <c r="A21" s="30"/>
      <c r="B21" s="30"/>
      <c r="C21" s="70"/>
      <c r="D21" s="31"/>
      <c r="E21" s="67" t="s">
        <v>65</v>
      </c>
      <c r="F21" s="216" t="s">
        <v>173</v>
      </c>
      <c r="G21" s="217"/>
      <c r="H21" s="218"/>
    </row>
    <row r="22" spans="1:13" ht="15.95" customHeight="1" x14ac:dyDescent="0.2">
      <c r="A22" s="30"/>
      <c r="B22" s="30"/>
      <c r="C22" s="61"/>
      <c r="D22" s="31"/>
      <c r="E22" s="67" t="s">
        <v>66</v>
      </c>
      <c r="F22" s="378" t="s">
        <v>191</v>
      </c>
      <c r="G22" s="379"/>
      <c r="H22" s="380"/>
    </row>
    <row r="23" spans="1:13" ht="15.95" customHeight="1" x14ac:dyDescent="0.2">
      <c r="A23" s="30"/>
      <c r="B23" s="30"/>
      <c r="C23" s="61"/>
      <c r="D23" s="30"/>
      <c r="E23" s="67"/>
      <c r="F23" s="367" t="s">
        <v>69</v>
      </c>
      <c r="G23" s="368"/>
      <c r="H23" s="369"/>
    </row>
    <row r="24" spans="1:13" ht="15.95" customHeight="1" x14ac:dyDescent="0.2">
      <c r="A24" s="30"/>
      <c r="B24" s="30"/>
      <c r="C24" s="61"/>
      <c r="D24" s="30"/>
      <c r="E24" s="67" t="s">
        <v>64</v>
      </c>
      <c r="F24" s="370" t="s">
        <v>135</v>
      </c>
      <c r="G24" s="371"/>
      <c r="H24" s="372"/>
    </row>
    <row r="25" spans="1:13" ht="15.95" customHeight="1" x14ac:dyDescent="0.2">
      <c r="A25" s="30"/>
      <c r="B25" s="30"/>
      <c r="C25" s="61"/>
      <c r="D25" s="30"/>
      <c r="E25" s="67" t="s">
        <v>65</v>
      </c>
      <c r="F25" s="370" t="s">
        <v>147</v>
      </c>
      <c r="G25" s="371"/>
      <c r="H25" s="372"/>
    </row>
    <row r="26" spans="1:13" ht="12.75" customHeight="1" x14ac:dyDescent="0.2">
      <c r="A26" s="30"/>
      <c r="B26" s="30"/>
      <c r="C26" s="61"/>
      <c r="D26" s="30"/>
      <c r="E26" s="67" t="s">
        <v>66</v>
      </c>
      <c r="F26" s="213" t="s">
        <v>241</v>
      </c>
      <c r="G26" s="214"/>
      <c r="H26" s="215"/>
    </row>
    <row r="27" spans="1:13" ht="14.25" x14ac:dyDescent="0.2">
      <c r="A27" s="30"/>
      <c r="B27" s="30"/>
      <c r="C27" s="61"/>
      <c r="D27" s="30"/>
      <c r="E27" s="67"/>
      <c r="F27" s="367" t="s">
        <v>70</v>
      </c>
      <c r="G27" s="368"/>
      <c r="H27" s="369"/>
    </row>
    <row r="28" spans="1:13" ht="14.25" customHeight="1" x14ac:dyDescent="0.2">
      <c r="A28" s="30"/>
      <c r="B28" s="30"/>
      <c r="C28" s="61"/>
      <c r="D28" s="30"/>
      <c r="E28" s="67" t="s">
        <v>64</v>
      </c>
      <c r="F28" s="370" t="s">
        <v>125</v>
      </c>
      <c r="G28" s="371"/>
      <c r="H28" s="372"/>
    </row>
    <row r="29" spans="1:13" ht="17.25" customHeight="1" thickBot="1" x14ac:dyDescent="0.25">
      <c r="A29" s="30"/>
      <c r="B29" s="30"/>
      <c r="C29" s="61"/>
      <c r="D29" s="30"/>
      <c r="E29" s="69" t="s">
        <v>65</v>
      </c>
      <c r="F29" s="373" t="s">
        <v>126</v>
      </c>
      <c r="G29" s="374"/>
      <c r="H29" s="375"/>
    </row>
    <row r="30" spans="1:13" ht="18.75" customHeight="1" x14ac:dyDescent="0.2"/>
    <row r="31" spans="1:13" ht="40.5" customHeight="1" x14ac:dyDescent="0.2">
      <c r="D31" s="376" t="s">
        <v>127</v>
      </c>
      <c r="E31" s="376"/>
      <c r="F31" s="376"/>
    </row>
    <row r="32" spans="1:13" ht="132" customHeight="1" x14ac:dyDescent="0.2">
      <c r="A32" s="377" t="s">
        <v>272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</row>
    <row r="33" spans="1:13" ht="22.5" customHeight="1" x14ac:dyDescent="0.2">
      <c r="A33" s="363" t="s">
        <v>149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</row>
    <row r="34" spans="1:13" ht="39.75" customHeight="1" x14ac:dyDescent="0.2">
      <c r="A34" s="363" t="s">
        <v>128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</row>
    <row r="35" spans="1:13" ht="21" customHeight="1" x14ac:dyDescent="0.2">
      <c r="A35" s="363" t="s">
        <v>129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</row>
    <row r="36" spans="1:13" s="93" customFormat="1" ht="79.5" customHeight="1" x14ac:dyDescent="0.2">
      <c r="A36" s="363" t="s">
        <v>273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</row>
    <row r="37" spans="1:13" ht="27" customHeight="1" x14ac:dyDescent="0.2">
      <c r="A37" s="363" t="s">
        <v>274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</row>
    <row r="38" spans="1:13" ht="96" customHeight="1" x14ac:dyDescent="0.2">
      <c r="A38" s="363" t="s">
        <v>275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</row>
    <row r="39" spans="1:13" ht="23.25" customHeight="1" x14ac:dyDescent="0.2">
      <c r="A39" s="363" t="s">
        <v>276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</row>
    <row r="40" spans="1:13" s="63" customFormat="1" ht="40.5" customHeight="1" x14ac:dyDescent="0.2">
      <c r="A40" s="363" t="s">
        <v>277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</row>
    <row r="41" spans="1:13" ht="42" customHeight="1" x14ac:dyDescent="0.2">
      <c r="A41" s="363" t="s">
        <v>278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</row>
    <row r="42" spans="1:13" ht="96.75" customHeight="1" x14ac:dyDescent="0.2">
      <c r="A42" s="363" t="s">
        <v>282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</row>
    <row r="43" spans="1:13" ht="41.25" customHeight="1" x14ac:dyDescent="0.2">
      <c r="A43" s="363" t="s">
        <v>279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</row>
    <row r="44" spans="1:13" ht="27" customHeight="1" x14ac:dyDescent="0.2">
      <c r="A44" s="363" t="s">
        <v>280</v>
      </c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</row>
    <row r="45" spans="1:13" ht="42" customHeight="1" x14ac:dyDescent="0.2">
      <c r="A45" s="363" t="s">
        <v>281</v>
      </c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</row>
    <row r="46" spans="1:13" ht="21.75" customHeight="1" x14ac:dyDescent="0.2">
      <c r="A46" s="364" t="s">
        <v>180</v>
      </c>
      <c r="B46" s="364"/>
    </row>
    <row r="47" spans="1:13" ht="16.5" customHeight="1" x14ac:dyDescent="0.25">
      <c r="A47" s="365" t="s">
        <v>212</v>
      </c>
      <c r="B47" s="365"/>
      <c r="C47" s="104"/>
      <c r="D47" s="104"/>
      <c r="E47" s="365" t="s">
        <v>213</v>
      </c>
      <c r="F47" s="365"/>
    </row>
    <row r="48" spans="1:13" ht="15.75" customHeight="1" x14ac:dyDescent="0.25">
      <c r="A48" s="365" t="s">
        <v>212</v>
      </c>
      <c r="B48" s="365"/>
      <c r="C48" s="104"/>
      <c r="D48" s="104"/>
      <c r="E48" s="365" t="s">
        <v>214</v>
      </c>
      <c r="F48" s="365"/>
    </row>
    <row r="49" spans="1:12" ht="17.25" customHeight="1" x14ac:dyDescent="0.2">
      <c r="A49" s="366" t="s">
        <v>215</v>
      </c>
      <c r="B49" s="366"/>
      <c r="C49" s="97"/>
      <c r="D49" s="97"/>
      <c r="E49" s="366" t="s">
        <v>216</v>
      </c>
      <c r="F49" s="366"/>
      <c r="J49" s="287"/>
      <c r="K49" s="287"/>
      <c r="L49" s="287"/>
    </row>
    <row r="50" spans="1:12" ht="17.25" customHeight="1" x14ac:dyDescent="0.2">
      <c r="A50" s="366" t="s">
        <v>174</v>
      </c>
      <c r="B50" s="366"/>
      <c r="C50" s="97"/>
      <c r="D50" s="97"/>
      <c r="E50" s="366" t="s">
        <v>217</v>
      </c>
      <c r="F50" s="381"/>
      <c r="J50" s="71"/>
      <c r="K50" s="71"/>
      <c r="L50" s="71"/>
    </row>
    <row r="51" spans="1:12" ht="15.75" x14ac:dyDescent="0.2">
      <c r="A51" s="366"/>
      <c r="B51" s="366"/>
    </row>
    <row r="53" spans="1:12" ht="24" customHeight="1" x14ac:dyDescent="0.2">
      <c r="A53" s="382" t="s">
        <v>199</v>
      </c>
      <c r="B53" s="383"/>
      <c r="C53" s="383"/>
      <c r="D53" s="383"/>
      <c r="E53" s="383"/>
      <c r="F53" s="383"/>
      <c r="G53" s="383"/>
      <c r="H53" s="383"/>
      <c r="I53" s="13"/>
    </row>
    <row r="54" spans="1:12" x14ac:dyDescent="0.2">
      <c r="A54" s="382" t="s">
        <v>200</v>
      </c>
      <c r="B54" s="382"/>
      <c r="C54" s="384"/>
      <c r="D54" s="382"/>
      <c r="E54" s="384"/>
      <c r="F54" s="382"/>
      <c r="G54" s="382"/>
      <c r="H54" s="382"/>
    </row>
    <row r="55" spans="1:12" x14ac:dyDescent="0.2">
      <c r="A55" s="382" t="s">
        <v>202</v>
      </c>
      <c r="B55" s="382"/>
      <c r="C55" s="384"/>
      <c r="D55" s="382"/>
      <c r="E55" s="384"/>
      <c r="F55" s="382"/>
      <c r="G55" s="382"/>
      <c r="H55" s="382"/>
    </row>
    <row r="56" spans="1:12" x14ac:dyDescent="0.2">
      <c r="A56" s="91" t="s">
        <v>201</v>
      </c>
    </row>
  </sheetData>
  <mergeCells count="55">
    <mergeCell ref="E50:F50"/>
    <mergeCell ref="A53:H53"/>
    <mergeCell ref="A54:H54"/>
    <mergeCell ref="A55:H55"/>
    <mergeCell ref="B1:D1"/>
    <mergeCell ref="F4:H4"/>
    <mergeCell ref="F5:H5"/>
    <mergeCell ref="F6:H6"/>
    <mergeCell ref="F2:H2"/>
    <mergeCell ref="E1:H1"/>
    <mergeCell ref="F14:H14"/>
    <mergeCell ref="F16:H16"/>
    <mergeCell ref="F3:H3"/>
    <mergeCell ref="F17:H17"/>
    <mergeCell ref="F7:H7"/>
    <mergeCell ref="F10:H10"/>
    <mergeCell ref="F11:H11"/>
    <mergeCell ref="F13:H13"/>
    <mergeCell ref="F9:H9"/>
    <mergeCell ref="F12:H12"/>
    <mergeCell ref="A32:M32"/>
    <mergeCell ref="F22:H22"/>
    <mergeCell ref="F20:H20"/>
    <mergeCell ref="F18:H18"/>
    <mergeCell ref="F19:H19"/>
    <mergeCell ref="A51:B51"/>
    <mergeCell ref="F23:H23"/>
    <mergeCell ref="F27:H27"/>
    <mergeCell ref="F28:H28"/>
    <mergeCell ref="F29:H29"/>
    <mergeCell ref="D31:F31"/>
    <mergeCell ref="A33:M33"/>
    <mergeCell ref="A34:M34"/>
    <mergeCell ref="A35:M35"/>
    <mergeCell ref="A37:M37"/>
    <mergeCell ref="A38:M38"/>
    <mergeCell ref="F24:H24"/>
    <mergeCell ref="F25:H25"/>
    <mergeCell ref="A43:M43"/>
    <mergeCell ref="A44:M44"/>
    <mergeCell ref="A50:B50"/>
    <mergeCell ref="A36:M36"/>
    <mergeCell ref="A46:B46"/>
    <mergeCell ref="A47:B47"/>
    <mergeCell ref="A48:B48"/>
    <mergeCell ref="A49:B49"/>
    <mergeCell ref="J49:L49"/>
    <mergeCell ref="A45:M45"/>
    <mergeCell ref="A39:M39"/>
    <mergeCell ref="A40:M40"/>
    <mergeCell ref="A41:M41"/>
    <mergeCell ref="A42:M42"/>
    <mergeCell ref="E47:F47"/>
    <mergeCell ref="E48:F48"/>
    <mergeCell ref="E49:F49"/>
  </mergeCells>
  <phoneticPr fontId="4" type="noConversion"/>
  <pageMargins left="0.78740157480314965" right="0.39370078740157483" top="0.59055118110236227" bottom="0.39370078740157483" header="0.51181102362204722" footer="0.51181102362204722"/>
  <pageSetup paperSize="8" scale="5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1-2</vt:lpstr>
      <vt:lpstr>3-4</vt:lpstr>
      <vt:lpstr>5-8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Методическая Служба</dc:creator>
  <cp:lastModifiedBy>Соломина Л А</cp:lastModifiedBy>
  <cp:lastPrinted>2019-04-25T13:25:38Z</cp:lastPrinted>
  <dcterms:created xsi:type="dcterms:W3CDTF">2005-01-19T10:32:31Z</dcterms:created>
  <dcterms:modified xsi:type="dcterms:W3CDTF">2019-08-30T15:03:12Z</dcterms:modified>
</cp:coreProperties>
</file>