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925" yWindow="4680" windowWidth="23880" windowHeight="11640" activeTab="2"/>
  </bookViews>
  <sheets>
    <sheet name="1-2" sheetId="1" r:id="rId1"/>
    <sheet name="3-4" sheetId="2" r:id="rId2"/>
    <sheet name="5-8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J52" i="2" l="1"/>
  <c r="I52" i="2"/>
  <c r="J46" i="2"/>
  <c r="I46" i="2"/>
  <c r="J39" i="2"/>
  <c r="I39" i="2"/>
  <c r="J33" i="2"/>
  <c r="J32" i="2" s="1"/>
  <c r="I33" i="2"/>
  <c r="I32" i="2" s="1"/>
  <c r="J18" i="2"/>
  <c r="I18" i="2"/>
  <c r="I17" i="2" s="1"/>
  <c r="I7" i="2" s="1"/>
  <c r="J14" i="2"/>
  <c r="I14" i="2"/>
  <c r="J8" i="2"/>
  <c r="I8" i="2"/>
  <c r="J17" i="2" l="1"/>
  <c r="J7" i="2"/>
  <c r="BE27" i="1" l="1"/>
  <c r="BF27" i="1"/>
  <c r="BG27" i="1"/>
  <c r="BH27" i="1"/>
  <c r="BI27" i="1"/>
  <c r="BJ27" i="1"/>
  <c r="BD27" i="1"/>
  <c r="BK24" i="1"/>
  <c r="BK25" i="1"/>
  <c r="BK27" i="1" s="1"/>
  <c r="BK26" i="1"/>
  <c r="V39" i="2"/>
  <c r="W39" i="2"/>
  <c r="X39" i="2"/>
  <c r="Y39" i="2"/>
  <c r="Z39" i="2"/>
  <c r="U39" i="2"/>
  <c r="L53" i="2"/>
  <c r="L48" i="2"/>
  <c r="N48" i="2" s="1"/>
  <c r="L47" i="2"/>
  <c r="L41" i="2"/>
  <c r="L42" i="2"/>
  <c r="L40" i="2"/>
  <c r="L35" i="2"/>
  <c r="L34" i="2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19" i="2"/>
  <c r="L16" i="2"/>
  <c r="L15" i="2"/>
  <c r="L10" i="2"/>
  <c r="N10" i="2" s="1"/>
  <c r="L11" i="2"/>
  <c r="N11" i="2" s="1"/>
  <c r="L12" i="2"/>
  <c r="N12" i="2" s="1"/>
  <c r="L13" i="2"/>
  <c r="L9" i="2"/>
  <c r="N9" i="2" s="1"/>
  <c r="X52" i="2"/>
  <c r="Y52" i="2"/>
  <c r="Z52" i="2"/>
  <c r="X46" i="2"/>
  <c r="Y46" i="2"/>
  <c r="Z46" i="2"/>
  <c r="X33" i="2"/>
  <c r="Y33" i="2"/>
  <c r="X18" i="2"/>
  <c r="Y18" i="2"/>
  <c r="Z18" i="2"/>
  <c r="X14" i="2"/>
  <c r="Y14" i="2"/>
  <c r="Z14" i="2"/>
  <c r="X8" i="2"/>
  <c r="Y8" i="2"/>
  <c r="Z8" i="2"/>
  <c r="Z32" i="2" l="1"/>
  <c r="Z17" i="2" s="1"/>
  <c r="Z7" i="2" s="1"/>
  <c r="X32" i="2"/>
  <c r="X17" i="2" s="1"/>
  <c r="Y32" i="2"/>
  <c r="Y17" i="2" s="1"/>
  <c r="X7" i="2" l="1"/>
  <c r="Y7" i="2"/>
  <c r="N62" i="2"/>
  <c r="N61" i="2"/>
  <c r="N60" i="2"/>
  <c r="N59" i="2"/>
  <c r="N58" i="2"/>
  <c r="N57" i="2"/>
  <c r="N55" i="2"/>
  <c r="H55" i="2"/>
  <c r="N54" i="2"/>
  <c r="H54" i="2"/>
  <c r="H53" i="2"/>
  <c r="W52" i="2"/>
  <c r="V52" i="2"/>
  <c r="U52" i="2"/>
  <c r="T52" i="2"/>
  <c r="S52" i="2"/>
  <c r="R52" i="2"/>
  <c r="O52" i="2"/>
  <c r="N52" i="2"/>
  <c r="M52" i="2"/>
  <c r="L52" i="2"/>
  <c r="H52" i="2" s="1"/>
  <c r="K52" i="2"/>
  <c r="H51" i="2"/>
  <c r="N50" i="2"/>
  <c r="H50" i="2"/>
  <c r="N49" i="2"/>
  <c r="H49" i="2"/>
  <c r="H48" i="2"/>
  <c r="N47" i="2"/>
  <c r="N46" i="2" s="1"/>
  <c r="H47" i="2"/>
  <c r="W46" i="2"/>
  <c r="V46" i="2"/>
  <c r="U46" i="2"/>
  <c r="Q46" i="2"/>
  <c r="P46" i="2"/>
  <c r="O46" i="2"/>
  <c r="M46" i="2"/>
  <c r="L46" i="2"/>
  <c r="H45" i="2"/>
  <c r="N44" i="2"/>
  <c r="H44" i="2"/>
  <c r="N43" i="2"/>
  <c r="H43" i="2"/>
  <c r="H42" i="2"/>
  <c r="H41" i="2"/>
  <c r="H40" i="2"/>
  <c r="T39" i="2"/>
  <c r="S39" i="2"/>
  <c r="R39" i="2"/>
  <c r="Q39" i="2"/>
  <c r="P39" i="2"/>
  <c r="O39" i="2"/>
  <c r="N39" i="2"/>
  <c r="M39" i="2"/>
  <c r="L39" i="2"/>
  <c r="K39" i="2"/>
  <c r="H38" i="2"/>
  <c r="N37" i="2"/>
  <c r="H37" i="2"/>
  <c r="N36" i="2"/>
  <c r="N33" i="2" s="1"/>
  <c r="H36" i="2"/>
  <c r="H35" i="2"/>
  <c r="H34" i="2"/>
  <c r="W33" i="2"/>
  <c r="V33" i="2"/>
  <c r="V32" i="2" s="1"/>
  <c r="U33" i="2"/>
  <c r="T33" i="2"/>
  <c r="S33" i="2"/>
  <c r="S32" i="2" s="1"/>
  <c r="R33" i="2"/>
  <c r="R32" i="2" s="1"/>
  <c r="Q33" i="2"/>
  <c r="P33" i="2"/>
  <c r="O33" i="2"/>
  <c r="M33" i="2"/>
  <c r="L33" i="2"/>
  <c r="K33" i="2"/>
  <c r="T32" i="2"/>
  <c r="E32" i="2"/>
  <c r="H31" i="2"/>
  <c r="H30" i="2"/>
  <c r="H29" i="2"/>
  <c r="H28" i="2"/>
  <c r="H27" i="2"/>
  <c r="H26" i="2"/>
  <c r="H25" i="2"/>
  <c r="H24" i="2"/>
  <c r="H23" i="2"/>
  <c r="H22" i="2"/>
  <c r="H21" i="2"/>
  <c r="H20" i="2"/>
  <c r="N19" i="2"/>
  <c r="H19" i="2"/>
  <c r="W18" i="2"/>
  <c r="V18" i="2"/>
  <c r="U18" i="2"/>
  <c r="T18" i="2"/>
  <c r="S18" i="2"/>
  <c r="R18" i="2"/>
  <c r="Q18" i="2"/>
  <c r="P18" i="2"/>
  <c r="O18" i="2"/>
  <c r="L18" i="2"/>
  <c r="K18" i="2"/>
  <c r="E18" i="2"/>
  <c r="C18" i="2"/>
  <c r="C17" i="2" s="1"/>
  <c r="H16" i="2"/>
  <c r="H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N13" i="2"/>
  <c r="N8" i="2" s="1"/>
  <c r="H13" i="2"/>
  <c r="H12" i="2"/>
  <c r="H11" i="2"/>
  <c r="H10" i="2"/>
  <c r="H9" i="2"/>
  <c r="W8" i="2"/>
  <c r="V8" i="2"/>
  <c r="U8" i="2"/>
  <c r="T8" i="2"/>
  <c r="S8" i="2"/>
  <c r="R8" i="2"/>
  <c r="Q8" i="2"/>
  <c r="P8" i="2"/>
  <c r="O8" i="2"/>
  <c r="M8" i="2"/>
  <c r="L8" i="2"/>
  <c r="K8" i="2"/>
  <c r="S7" i="2" l="1"/>
  <c r="Q32" i="2"/>
  <c r="Q17" i="2" s="1"/>
  <c r="Q7" i="2" s="1"/>
  <c r="R7" i="2"/>
  <c r="U32" i="2"/>
  <c r="P32" i="2"/>
  <c r="P17" i="2" s="1"/>
  <c r="T17" i="2"/>
  <c r="O32" i="2"/>
  <c r="O17" i="2" s="1"/>
  <c r="O7" i="2" s="1"/>
  <c r="M32" i="2"/>
  <c r="N32" i="2"/>
  <c r="H14" i="2"/>
  <c r="H39" i="2"/>
  <c r="U17" i="2"/>
  <c r="W32" i="2"/>
  <c r="W17" i="2" s="1"/>
  <c r="V17" i="2"/>
  <c r="V7" i="2" s="1"/>
  <c r="H33" i="2"/>
  <c r="U7" i="2"/>
  <c r="T7" i="2"/>
  <c r="H8" i="2"/>
  <c r="K46" i="2"/>
  <c r="L32" i="2"/>
  <c r="H18" i="2"/>
  <c r="P7" i="2" l="1"/>
  <c r="W7" i="2"/>
  <c r="K32" i="2"/>
  <c r="K17" i="2" s="1"/>
  <c r="H46" i="2"/>
  <c r="L17" i="2"/>
  <c r="L7" i="2" s="1"/>
  <c r="H32" i="2" l="1"/>
  <c r="K7" i="2"/>
  <c r="H17" i="2"/>
  <c r="H7" i="2" l="1"/>
  <c r="M18" i="2"/>
  <c r="M17" i="2" s="1"/>
  <c r="N18" i="2"/>
  <c r="N17" i="2" s="1"/>
  <c r="N7" i="2" l="1"/>
  <c r="M7" i="2"/>
</calcChain>
</file>

<file path=xl/sharedStrings.xml><?xml version="1.0" encoding="utf-8"?>
<sst xmlns="http://schemas.openxmlformats.org/spreadsheetml/2006/main" count="424" uniqueCount="297">
  <si>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</si>
  <si>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</si>
  <si>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</si>
  <si>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</si>
  <si>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</si>
  <si>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</si>
  <si>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</si>
  <si>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</si>
  <si>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</si>
  <si>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</si>
  <si>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</si>
  <si>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</si>
  <si>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</si>
  <si>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</si>
  <si>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</si>
  <si>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</si>
  <si>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</si>
  <si>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</si>
  <si>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</si>
  <si>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</si>
  <si>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</si>
  <si>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</si>
  <si>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</si>
  <si>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</si>
  <si>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</si>
  <si>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</si>
  <si>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</si>
  <si>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</si>
  <si>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</si>
  <si>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</si>
  <si>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</si>
  <si>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</si>
  <si>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</si>
  <si>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</si>
  <si>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</si>
  <si>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</si>
  <si>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</si>
  <si>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</si>
  <si>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</si>
  <si>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</si>
  <si>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</si>
  <si>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</si>
  <si>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</si>
  <si>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по программе базовой подготовки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</si>
  <si>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</si>
  <si>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</si>
  <si>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</si>
  <si>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</si>
  <si>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═</t>
  </si>
  <si>
    <t xml:space="preserve">2. Сводные данные по бюджету времени (в неделях)
</t>
  </si>
  <si>
    <t>Подготовка к государственной (итоговой) аттестации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</si>
  <si>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</si>
  <si>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</si>
  <si>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</si>
  <si>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</si>
  <si>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</si>
  <si>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</si>
  <si>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</si>
  <si>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</si>
  <si>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</si>
  <si>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</si>
  <si>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</si>
  <si>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</si>
  <si>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</si>
  <si>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зачет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</si>
  <si>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</si>
  <si>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</si>
  <si>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</si>
  <si>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</si>
  <si>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</si>
  <si>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</si>
  <si>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</si>
  <si>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</si>
  <si>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</si>
  <si>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</si>
  <si>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</si>
  <si>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</si>
  <si>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</si>
  <si>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</si>
  <si>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</si>
  <si>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</si>
  <si>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</si>
  <si>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</si>
  <si>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</si>
  <si>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</si>
  <si>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</si>
  <si>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</si>
  <si>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</si>
  <si>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</si>
  <si>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</si>
  <si>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</si>
  <si>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</si>
  <si>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</si>
  <si>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</si>
  <si>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</si>
  <si>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</si>
  <si>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</si>
  <si>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</si>
  <si>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</si>
  <si>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</si>
  <si>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</si>
  <si>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</si>
  <si>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</si>
  <si>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</si>
  <si>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</si>
  <si>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</si>
  <si>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</si>
  <si>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</si>
  <si>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</si>
  <si>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</si>
  <si>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</si>
  <si>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</si>
  <si>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</si>
  <si>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</si>
  <si>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</si>
  <si>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</si>
  <si>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</si>
  <si>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</si>
  <si>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</si>
  <si>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</si>
  <si>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Распределение обязательной нагрузки по курсам и семестрам   (час. в семестр)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</si>
  <si>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</si>
  <si>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</si>
  <si>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</si>
  <si>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</si>
  <si>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Пояснения к учебному плану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</si>
  <si>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</si>
  <si>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</si>
  <si>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</si>
  <si>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</si>
  <si>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</si>
  <si>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</si>
  <si>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</si>
  <si>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</si>
  <si>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</si>
  <si>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</si>
  <si>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</si>
  <si>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</si>
  <si>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</si>
  <si>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</si>
  <si>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</si>
  <si>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</si>
  <si>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</si>
  <si>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</si>
  <si>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</si>
  <si>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</si>
  <si>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</si>
  <si>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</si>
  <si>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</si>
  <si>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</si>
  <si>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</si>
  <si>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</si>
  <si>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</si>
  <si>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</si>
  <si>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</si>
  <si>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ПП.04</t>
  </si>
  <si>
    <t>1 нед</t>
  </si>
  <si>
    <t>УП.02</t>
  </si>
  <si>
    <t>УП.00</t>
  </si>
  <si>
    <t>ПП.00</t>
  </si>
  <si>
    <t>СОГЛАСОВАНО</t>
  </si>
  <si>
    <t xml:space="preserve">Учебный план  </t>
  </si>
  <si>
    <t>Анализ финансово-хозяйственной деятельности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</si>
  <si>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</si>
  <si>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</si>
  <si>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3 курс</t>
  </si>
  <si>
    <t>6  семестр  9    недель</t>
  </si>
  <si>
    <t>6*</t>
  </si>
  <si>
    <t>Математики</t>
  </si>
  <si>
    <t>Междисциплинарных курсов</t>
  </si>
  <si>
    <t>11.  Консультации предусмотрены из расчета 4 часа на одного обучающегося на каждый учебный год. Формы проведения консультаций  (групповые, индивидуальные, письменные, устные) определяются образовательных учреждением.</t>
  </si>
  <si>
    <t xml:space="preserve">Государственная итоговая аттестация </t>
  </si>
  <si>
    <t>Обязательная часть учебных циклов ППССЗ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</si>
  <si>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</si>
  <si>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</si>
  <si>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</si>
  <si>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</si>
  <si>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</si>
  <si>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</si>
  <si>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</si>
  <si>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</si>
  <si>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</si>
  <si>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</si>
  <si>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Квалификация  -  Операционный логист</t>
  </si>
  <si>
    <t>ОП.12</t>
  </si>
  <si>
    <t>Основы логистики</t>
  </si>
  <si>
    <t>ОП.13</t>
  </si>
  <si>
    <t>Планирование и орагнизация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</si>
  <si>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</si>
  <si>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</si>
  <si>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</si>
  <si>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</si>
  <si>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ренетабельности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</si>
  <si>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</si>
  <si>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</si>
  <si>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</si>
  <si>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</si>
  <si>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</si>
  <si>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фнукционирования логистических систем и операций</t>
  </si>
  <si>
    <t>1 нед.</t>
  </si>
  <si>
    <t>2 нед.</t>
  </si>
  <si>
    <t>72/144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</si>
  <si>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</si>
  <si>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</si>
  <si>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</si>
  <si>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</si>
  <si>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</si>
  <si>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</si>
  <si>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 xml:space="preserve">*не входит в общее количество зачетов и экзаменов </t>
  </si>
  <si>
    <t>Оптимизация ресурсов организаций (подразделений), связанных с управлением материальными и нематериальными потоками</t>
  </si>
  <si>
    <t xml:space="preserve">                         38.02.03 Операционная деятельность в логистике</t>
  </si>
  <si>
    <t>"Колледж инновационных технологий и сервиса "Галактика"</t>
  </si>
  <si>
    <t>Профессиональное образовательное частное учреждение</t>
  </si>
  <si>
    <t>ПМ.01.ЭК</t>
  </si>
  <si>
    <t>Экзамен квалификационный</t>
  </si>
  <si>
    <t>ПМ.02.ЭК</t>
  </si>
  <si>
    <t>ПМ.03.ЭК</t>
  </si>
  <si>
    <t>ПМ.04.ЭК</t>
  </si>
  <si>
    <t>9. Контрольные работы и  зачеты  проводятся за счет часов, отведенных  на изучение дисциплин  или междисциплинарных курсов.</t>
  </si>
  <si>
    <t>Место для стрельбы</t>
  </si>
  <si>
    <t>КИТиС "Галактика"</t>
  </si>
  <si>
    <t>Форма обучения - заочная</t>
  </si>
  <si>
    <t>Нормативный срок обучения - 3 года 10 месяцев</t>
  </si>
  <si>
    <t>: :</t>
  </si>
  <si>
    <t>Лабораторно-экзаменационная сессия</t>
  </si>
  <si>
    <t>72/-</t>
  </si>
  <si>
    <t>3. Максимальный объем учебной нагрузки обучающихся составляет 160 академических часов в год (Письмо Минобразования РФ от 30.12.1999 № 16-52-290ин/16-13 (текст документа по состоянию на 2011 год) "О рекомендациях по организации учебного процесса по заочной форме обучения в образовательных учреждениях среднего профессионального образования").</t>
  </si>
  <si>
    <t>10. Выполнение курсовых  работ является видом учебной деятельности по профессиональным модулям ПМ.01 "Планирование и орагнизация логистического процесса в организациях (подразделениях) различных сфер деятельности"; ПМ.02 "Управление логистическими процессами в закупках, производстве и распределении", которые реализуются в пределах времени, отведенного на их изучение.</t>
  </si>
  <si>
    <t>13. Общая продолжительность экзаменационных (лабораторно-экзаменационных) сессий в учебном году устанавливается на первом и втором курсах - 30 календарных дней и 40 календарных дней на последующих курсах.</t>
  </si>
  <si>
    <t>Генеральный Директор</t>
  </si>
  <si>
    <t xml:space="preserve"> КИТиС "Галактика"</t>
  </si>
  <si>
    <t xml:space="preserve"> 38.02.03 Операционная деятельность в логистике</t>
  </si>
  <si>
    <t xml:space="preserve">Заместитель директора </t>
  </si>
  <si>
    <t>Н.А. Дударевич</t>
  </si>
  <si>
    <t>А.М. Макеев</t>
  </si>
  <si>
    <t>Начальник учебной части</t>
  </si>
  <si>
    <t>И.В. Макеева</t>
  </si>
  <si>
    <t xml:space="preserve">В.В. Иванов </t>
  </si>
  <si>
    <t>-</t>
  </si>
  <si>
    <t>___________ А.В. Рош</t>
  </si>
  <si>
    <t>УТВЕРЖДАЮ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</si>
  <si>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</si>
  <si>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</si>
  <si>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</si>
  <si>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</si>
  <si>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</si>
  <si>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"____"____________2018 г.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</si>
  <si>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20.05 по 16.06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</si>
  <si>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17.06 по 30.06 (2 недели)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</si>
  <si>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</si>
  <si>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</si>
  <si>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</si>
  <si>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</si>
  <si>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</si>
  <si>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</si>
  <si>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</si>
  <si>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</si>
  <si>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</si>
  <si>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Наименование учебных циклов, дисциплин, профессиональных модулей, МДК, практик</t>
  </si>
  <si>
    <t>курсовая работа</t>
  </si>
  <si>
    <t>Ко-во контрольных работ</t>
  </si>
  <si>
    <t>всего по дисциплине</t>
  </si>
  <si>
    <t>в т.ч. итоговых письменных классных</t>
  </si>
  <si>
    <t>3</t>
  </si>
  <si>
    <t>2</t>
  </si>
  <si>
    <t>обязательная при очной форме обучения</t>
  </si>
  <si>
    <t>Обязат. учебные занятия при заочной форме обучения (час.)</t>
  </si>
  <si>
    <t>10 (1к)</t>
  </si>
  <si>
    <t>5+1КР</t>
  </si>
  <si>
    <t>4+1КР</t>
  </si>
  <si>
    <t>14. Для юношей предусматривается оценка результатов освоения основ военной службы. Для подгрупп девушек часы дисциплины БЖ используются на освоение основ медицинских знаний.</t>
  </si>
  <si>
    <t>15. Государственная итоговая аттестация предусмотрена в виде выпускной квалификационной  работы.</t>
  </si>
  <si>
    <t>на базе среднего общего образования</t>
  </si>
  <si>
    <t>1 курс</t>
  </si>
  <si>
    <t xml:space="preserve">1 семестр </t>
  </si>
  <si>
    <t xml:space="preserve">2         семестр 
 </t>
  </si>
  <si>
    <t xml:space="preserve">4  семестр  </t>
  </si>
  <si>
    <t xml:space="preserve">3
семестр  
</t>
  </si>
  <si>
    <t xml:space="preserve">5
семестр  
</t>
  </si>
  <si>
    <t xml:space="preserve">6 семестр  </t>
  </si>
  <si>
    <t>1*</t>
  </si>
  <si>
    <t>(4)</t>
  </si>
  <si>
    <t>4*</t>
  </si>
  <si>
    <t>(5)</t>
  </si>
  <si>
    <t>5*</t>
  </si>
  <si>
    <t>экзаменов - 8</t>
  </si>
  <si>
    <t>зачетов - 20</t>
  </si>
  <si>
    <t>контрольных/курсовых работ - 31/2</t>
  </si>
  <si>
    <t>4,5,6</t>
  </si>
  <si>
    <t>2. Начало теретического обучения: 1  курс - 1 октября и 20 апреля; 2 курс - 1 октября и 30 марта; 3 курс - 1 октября и 12 января.</t>
  </si>
  <si>
    <t>4.  Объем времени 972 часа, отведенный на вариативную часть, использован: на увеличение объема часов  дисциплин учебного цикла ОГСЭ 85 часов, в том числе на введение дисциплины "Русский язык и культура речи" - 66 часов;  99 часов добавлено на увеличение объема часов дисциплин: ЕН.01 Математика и  ЕН.02 Информационные технологии в профессиональной деятельности;  545 часов добавлено на увеличение объема часов дисциплин учебного цикла Общепрофессиональных дисциплин, в том числе на введение новых дисциплин: ОП.11 Основы логистики (77 час.) и  ОП.12 Маркетинг (171 час.); 243 часа добавлено на увеличение объема часов профессиональных модулей.</t>
  </si>
  <si>
    <t>5. 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секциях).</t>
  </si>
  <si>
    <t>6.  По завершении изучения общепрофессиональных дисциплин и профессиональных модулей предусмотрены экзамены: ОП.01 "Экономика организации" - 2 семестр, ОП.07 "Бухгалтерский учет" - 4 семестр;  ОП.10 "Анализ финансово-хозяйственной деятельности" - 3 семестр;  ОП.12 "Основы логистики" - 1 семестр; МДК.01.01 "Основы планирования и организации логистического процесса в организациях (подразделениях)" - 4 семестр;  МДК.02.01 "Основы управления логистическими процессами в закупках, производстве и распределении" - 5 семестр, МДК.02.02 "Оценка рентабельности системы складирования и оптимизация внутрипроизводственных потоковых процессов" - 5 семестр; МДК.04.01 "Основы контроля и оценки эффективности фнукционирования логистических систем и операций" -  6 семестр.  По освоении программ профессиональных модулей в последнем семестре изучения проводится экзамен (квалификационный), по итогам проверки которого выносится решение: "вид профессиональной деятельности освоен/не освоен" с оценкой.</t>
  </si>
  <si>
    <t>12. Учебная практика  и производственная практика (по профилю специальности) проводятся в рамках профессиональных модулей. Учебная практика в объеме 4 недель реализуется в рамках профессиональных модулей:   ПМ.01 "Планирование и организация логистического процесса в организациях (подразделениях) различных сфер деятельности" - 1 неделя (6 семестр); ПМ.02 "Управление логистическими процессами в закупках, производстве и распределении" - 5 семестр (1 неделя);  ПМ.03."Оптимизация ресурсов организаций (подразделений), связанных с материальными и нематериальными потоками" - 1 неделя (6 семестр); ПМ.04 "Оценка эффективности работы логистических систем и контроль логистических операций" - 1 неделя (6 семестр).
Производственная практика (по профилю специальности) в объеме 6 недель реализуется концентрировано по каждому из видов профессиональной деятельности, предусмотренных ФГОС по специальности: ПМ.01 "Планирование и организация логистического процесса в организациях (подразделениях) различных сфер деятельности" - 2 недели (4 семестр); ПМ.02 "Управление логистическими процессами в закупках, производстве и распределении" - 5 семестр (2 недели);  ПМ.03."Оптимизация ресурсов организаций (подразделений), связанных с материальными и нематериальными потоками" - 1 неделя (6 семестр); ПМ.04 "Оценка эффективности работы логистических систем и контроль логистических операций" - 1 неделя (6 семестр).
Производственная практика (преддипломная) проводится в объеме 4 недель концентрированно (6 семестр).</t>
  </si>
  <si>
    <t xml:space="preserve">1. Учебный план разработан в соответствии с Федеральным государственным образовательным стандартом  среднего профессионального образования по специальности 38.02.03 Операционная деятельность в логистике, утвержденным приказом Министерства и науки Российской Федерации от 28 июля  2014 г. № 834, зарегистрированном в Министерстве юстиции России от 21 августа  2014 г. № 33727, Порядком организации и осуществления образовательной деятельности по образовательным программам среднего профессионального образования, утвержденным приказом Минобрнауки России от 14.06.2013 года № 464 (с изменениями в соответствии с приказом Минобрнауки России от 15.12.2014 г. № 1580), 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18.04.2013 г.  № 291, приказом Минобразования и науки РФ от 29.10.2013 года № 1199 " Об утверждении перечней профессий и специальностей среднего профессионального образования", утвержденных приказом Министерства образования и науки РФ от 5 июня 2014 г. № 632, Приказом Министерства образования и науки РФ от 16 августа 2013 г. № 968 "Об утверждении Порядка проведения государственной итоговой аттестации по образовательным программам среднего профессионального образования" (с изменениями и дополнениями). 
</t>
  </si>
  <si>
    <t xml:space="preserve">                        Должность                                                                           (Подпись)                                              (ФИО)</t>
  </si>
  <si>
    <t xml:space="preserve">Генеральный директор ООО "Альянс"                                                                         Д.В. Науменко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</si>
</sst>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4" fillId="0" borderId="0"/>
  </cellStyleXfs>
  <cellXfs count="467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textRotation="90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textRotation="90" wrapText="1"/>
    </xf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1" fillId="0" borderId="16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vertical="top"/>
    </xf>
    <xf numFmtId="0" fontId="6" fillId="0" borderId="23" xfId="0" applyNumberFormat="1" applyFont="1" applyFill="1" applyBorder="1" applyAlignment="1" applyProtection="1">
      <alignment horizontal="center" vertical="top" wrapText="1"/>
    </xf>
    <xf numFmtId="0" fontId="3" fillId="0" borderId="2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vertical="top"/>
    </xf>
    <xf numFmtId="0" fontId="11" fillId="0" borderId="9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/>
    </xf>
    <xf numFmtId="1" fontId="17" fillId="0" borderId="3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1" fontId="17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1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1" fontId="16" fillId="0" borderId="19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33" fillId="0" borderId="9" xfId="0" applyNumberFormat="1" applyFont="1" applyFill="1" applyBorder="1" applyAlignment="1" applyProtection="1">
      <alignment horizontal="left" vertical="center"/>
    </xf>
    <xf numFmtId="0" fontId="33" fillId="0" borderId="9" xfId="0" applyNumberFormat="1" applyFont="1" applyFill="1" applyBorder="1" applyAlignment="1" applyProtection="1">
      <alignment horizontal="left" vertical="center" wrapText="1"/>
    </xf>
    <xf numFmtId="0" fontId="33" fillId="0" borderId="9" xfId="0" applyNumberFormat="1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33" fillId="0" borderId="19" xfId="0" applyNumberFormat="1" applyFont="1" applyFill="1" applyBorder="1" applyAlignment="1" applyProtection="1">
      <alignment horizontal="left" vertical="center"/>
    </xf>
    <xf numFmtId="0" fontId="33" fillId="0" borderId="19" xfId="0" applyNumberFormat="1" applyFont="1" applyFill="1" applyBorder="1" applyAlignment="1" applyProtection="1">
      <alignment horizontal="left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1" fontId="33" fillId="0" borderId="19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0" borderId="3" xfId="0" applyNumberFormat="1" applyFont="1" applyFill="1" applyBorder="1" applyAlignment="1" applyProtection="1">
      <alignment horizontal="left" vertical="center"/>
    </xf>
    <xf numFmtId="0" fontId="34" fillId="0" borderId="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33" fillId="0" borderId="23" xfId="0" applyNumberFormat="1" applyFont="1" applyFill="1" applyBorder="1" applyAlignment="1" applyProtection="1">
      <alignment horizontal="left" vertical="center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1" fontId="32" fillId="0" borderId="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1" fontId="32" fillId="0" borderId="9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32" fillId="0" borderId="2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1" fontId="32" fillId="0" borderId="19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top" wrapText="1"/>
    </xf>
    <xf numFmtId="0" fontId="17" fillId="2" borderId="1" xfId="0" applyNumberFormat="1" applyFont="1" applyFill="1" applyBorder="1" applyAlignment="1" applyProtection="1">
      <alignment vertical="top" wrapText="1"/>
    </xf>
    <xf numFmtId="0" fontId="3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vertical="top"/>
    </xf>
    <xf numFmtId="0" fontId="35" fillId="2" borderId="1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37" xfId="0" applyNumberFormat="1" applyFont="1" applyFill="1" applyBorder="1" applyAlignment="1" applyProtection="1">
      <alignment horizontal="left" vertical="center" wrapText="1"/>
    </xf>
    <xf numFmtId="0" fontId="31" fillId="0" borderId="38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vertical="center" wrapText="1"/>
    </xf>
    <xf numFmtId="0" fontId="28" fillId="0" borderId="3" xfId="0" applyNumberFormat="1" applyFont="1" applyFill="1" applyBorder="1" applyAlignment="1" applyProtection="1">
      <alignment horizontal="right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36" fillId="0" borderId="36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left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0" fontId="8" fillId="0" borderId="46" xfId="0" applyNumberFormat="1" applyFont="1" applyFill="1" applyBorder="1" applyAlignment="1" applyProtection="1">
      <alignment horizontal="left" vertical="top"/>
    </xf>
    <xf numFmtId="0" fontId="30" fillId="0" borderId="4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23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vertical="top"/>
    </xf>
    <xf numFmtId="0" fontId="23" fillId="0" borderId="19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34" fillId="0" borderId="23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4" fillId="0" borderId="19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34" fillId="0" borderId="3" xfId="0" applyNumberFormat="1" applyFont="1" applyFill="1" applyBorder="1" applyAlignment="1" applyProtection="1">
      <alignment horizontal="center" vertical="center"/>
    </xf>
    <xf numFmtId="1" fontId="16" fillId="0" borderId="9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0" borderId="45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9" fillId="0" borderId="35" xfId="0" applyNumberFormat="1" applyFont="1" applyFill="1" applyBorder="1" applyAlignment="1" applyProtection="1">
      <alignment horizontal="center"/>
    </xf>
    <xf numFmtId="0" fontId="11" fillId="0" borderId="23" xfId="0" applyNumberFormat="1" applyFont="1" applyFill="1" applyBorder="1" applyAlignment="1" applyProtection="1">
      <alignment horizontal="left" vertical="top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30" fillId="0" borderId="44" xfId="0" applyNumberFormat="1" applyFont="1" applyFill="1" applyBorder="1" applyAlignment="1" applyProtection="1">
      <alignment horizontal="center" vertical="top"/>
    </xf>
    <xf numFmtId="0" fontId="30" fillId="0" borderId="47" xfId="0" applyNumberFormat="1" applyFont="1" applyFill="1" applyBorder="1" applyAlignment="1" applyProtection="1">
      <alignment horizontal="center" vertical="top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top" wrapText="1"/>
    </xf>
    <xf numFmtId="0" fontId="25" fillId="0" borderId="0" xfId="1" applyNumberFormat="1" applyFont="1" applyFill="1" applyBorder="1" applyAlignment="1" applyProtection="1">
      <alignment vertical="top" wrapText="1"/>
    </xf>
    <xf numFmtId="0" fontId="25" fillId="0" borderId="0" xfId="1" applyNumberFormat="1" applyFont="1" applyFill="1" applyBorder="1" applyAlignment="1" applyProtection="1">
      <alignment wrapText="1"/>
    </xf>
    <xf numFmtId="0" fontId="16" fillId="0" borderId="0" xfId="2" applyFont="1" applyBorder="1" applyAlignment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vertical="center" textRotation="90"/>
    </xf>
    <xf numFmtId="0" fontId="11" fillId="0" borderId="8" xfId="0" applyNumberFormat="1" applyFont="1" applyFill="1" applyBorder="1" applyAlignment="1" applyProtection="1">
      <alignment horizontal="center" vertical="center" textRotation="90"/>
    </xf>
    <xf numFmtId="0" fontId="8" fillId="0" borderId="10" xfId="0" applyNumberFormat="1" applyFont="1" applyFill="1" applyBorder="1" applyAlignment="1" applyProtection="1">
      <alignment horizontal="left" vertical="top"/>
    </xf>
    <xf numFmtId="0" fontId="16" fillId="2" borderId="1" xfId="0" applyNumberFormat="1" applyFont="1" applyFill="1" applyBorder="1" applyAlignment="1" applyProtection="1">
      <alignment horizontal="left" vertical="top" wrapText="1"/>
    </xf>
    <xf numFmtId="49" fontId="17" fillId="0" borderId="9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textRotation="90"/>
    </xf>
    <xf numFmtId="0" fontId="11" fillId="0" borderId="52" xfId="0" applyNumberFormat="1" applyFont="1" applyFill="1" applyBorder="1" applyAlignment="1" applyProtection="1">
      <alignment horizontal="center" vertical="center" textRotation="90"/>
    </xf>
    <xf numFmtId="0" fontId="11" fillId="0" borderId="9" xfId="0" applyNumberFormat="1" applyFont="1" applyFill="1" applyBorder="1" applyAlignment="1" applyProtection="1">
      <alignment horizontal="center" vertical="center" textRotation="90"/>
    </xf>
    <xf numFmtId="0" fontId="11" fillId="0" borderId="10" xfId="0" applyNumberFormat="1" applyFont="1" applyFill="1" applyBorder="1" applyAlignment="1" applyProtection="1">
      <alignment horizontal="center" vertical="center" textRotation="90"/>
    </xf>
    <xf numFmtId="0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1" fontId="17" fillId="0" borderId="55" xfId="0" applyNumberFormat="1" applyFont="1" applyFill="1" applyBorder="1" applyAlignment="1" applyProtection="1">
      <alignment horizontal="center" vertical="center"/>
    </xf>
    <xf numFmtId="1" fontId="17" fillId="0" borderId="33" xfId="0" applyNumberFormat="1" applyFont="1" applyFill="1" applyBorder="1" applyAlignment="1" applyProtection="1">
      <alignment horizontal="center" vertical="center"/>
    </xf>
    <xf numFmtId="1" fontId="17" fillId="0" borderId="26" xfId="0" applyNumberFormat="1" applyFont="1" applyFill="1" applyBorder="1" applyAlignment="1" applyProtection="1">
      <alignment horizontal="center" vertical="center"/>
    </xf>
    <xf numFmtId="1" fontId="16" fillId="0" borderId="16" xfId="0" applyNumberFormat="1" applyFont="1" applyFill="1" applyBorder="1" applyAlignment="1" applyProtection="1">
      <alignment horizontal="center" vertical="center"/>
    </xf>
    <xf numFmtId="1" fontId="17" fillId="0" borderId="46" xfId="0" applyNumberFormat="1" applyFont="1" applyFill="1" applyBorder="1" applyAlignment="1" applyProtection="1">
      <alignment horizontal="center" vertical="center"/>
    </xf>
    <xf numFmtId="1" fontId="17" fillId="0" borderId="54" xfId="0" applyNumberFormat="1" applyFont="1" applyFill="1" applyBorder="1" applyAlignment="1" applyProtection="1">
      <alignment horizontal="center" vertical="center"/>
    </xf>
    <xf numFmtId="1" fontId="16" fillId="0" borderId="54" xfId="0" applyNumberFormat="1" applyFont="1" applyFill="1" applyBorder="1" applyAlignment="1" applyProtection="1">
      <alignment horizontal="center" vertical="center"/>
    </xf>
    <xf numFmtId="1" fontId="16" fillId="0" borderId="4" xfId="0" applyNumberFormat="1" applyFont="1" applyFill="1" applyBorder="1" applyAlignment="1" applyProtection="1">
      <alignment horizontal="center" vertical="center"/>
    </xf>
    <xf numFmtId="1" fontId="17" fillId="0" borderId="36" xfId="0" applyNumberFormat="1" applyFont="1" applyFill="1" applyBorder="1" applyAlignment="1" applyProtection="1">
      <alignment horizontal="center" vertical="center"/>
    </xf>
    <xf numFmtId="1" fontId="16" fillId="0" borderId="26" xfId="0" applyNumberFormat="1" applyFont="1" applyFill="1" applyBorder="1" applyAlignment="1" applyProtection="1">
      <alignment horizontal="center" vertical="center"/>
    </xf>
    <xf numFmtId="1" fontId="16" fillId="0" borderId="55" xfId="0" applyNumberFormat="1" applyFont="1" applyFill="1" applyBorder="1" applyAlignment="1" applyProtection="1">
      <alignment horizontal="center" vertical="center"/>
    </xf>
    <xf numFmtId="0" fontId="17" fillId="0" borderId="46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33" fillId="0" borderId="10" xfId="0" applyNumberFormat="1" applyFont="1" applyFill="1" applyBorder="1" applyAlignment="1" applyProtection="1">
      <alignment horizontal="center" vertical="center"/>
    </xf>
    <xf numFmtId="0" fontId="33" fillId="0" borderId="54" xfId="0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center" vertical="center" wrapText="1"/>
    </xf>
    <xf numFmtId="1" fontId="33" fillId="0" borderId="36" xfId="0" applyNumberFormat="1" applyFont="1" applyFill="1" applyBorder="1" applyAlignment="1" applyProtection="1">
      <alignment horizontal="center" vertical="center"/>
    </xf>
    <xf numFmtId="1" fontId="33" fillId="0" borderId="26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Fill="1" applyBorder="1" applyAlignment="1" applyProtection="1">
      <alignment horizontal="center" vertical="center"/>
    </xf>
    <xf numFmtId="0" fontId="33" fillId="0" borderId="46" xfId="0" applyNumberFormat="1" applyFont="1" applyFill="1" applyBorder="1" applyAlignment="1" applyProtection="1">
      <alignment horizontal="center" vertical="center"/>
    </xf>
    <xf numFmtId="49" fontId="16" fillId="0" borderId="54" xfId="0" applyNumberFormat="1" applyFont="1" applyFill="1" applyBorder="1" applyAlignment="1" applyProtection="1">
      <alignment horizontal="center" vertical="center" wrapText="1"/>
    </xf>
    <xf numFmtId="0" fontId="17" fillId="0" borderId="5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1" fontId="17" fillId="0" borderId="16" xfId="0" applyNumberFormat="1" applyFont="1" applyFill="1" applyBorder="1" applyAlignment="1" applyProtection="1">
      <alignment horizontal="center" vertical="center"/>
    </xf>
    <xf numFmtId="0" fontId="16" fillId="0" borderId="55" xfId="0" applyNumberFormat="1" applyFont="1" applyFill="1" applyBorder="1" applyAlignment="1" applyProtection="1">
      <alignment horizontal="center" vertical="center"/>
    </xf>
    <xf numFmtId="0" fontId="16" fillId="0" borderId="33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Fill="1" applyBorder="1" applyAlignment="1" applyProtection="1">
      <alignment horizontal="center" vertical="center" wrapText="1"/>
    </xf>
    <xf numFmtId="0" fontId="17" fillId="0" borderId="36" xfId="0" applyNumberFormat="1" applyFont="1" applyFill="1" applyBorder="1" applyAlignment="1" applyProtection="1">
      <alignment horizontal="center" vertical="center"/>
    </xf>
    <xf numFmtId="0" fontId="33" fillId="0" borderId="36" xfId="0" applyNumberFormat="1" applyFont="1" applyFill="1" applyBorder="1" applyAlignment="1" applyProtection="1">
      <alignment horizontal="center" vertical="center"/>
    </xf>
    <xf numFmtId="0" fontId="33" fillId="0" borderId="26" xfId="0" applyNumberFormat="1" applyFont="1" applyFill="1" applyBorder="1" applyAlignment="1" applyProtection="1">
      <alignment horizontal="center" vertical="center" wrapText="1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33" fillId="0" borderId="43" xfId="0" applyNumberFormat="1" applyFont="1" applyFill="1" applyBorder="1" applyAlignment="1" applyProtection="1">
      <alignment horizontal="center" vertical="center" wrapText="1"/>
    </xf>
    <xf numFmtId="49" fontId="16" fillId="0" borderId="26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55" xfId="0" applyNumberFormat="1" applyFont="1" applyFill="1" applyBorder="1" applyAlignment="1" applyProtection="1">
      <alignment horizontal="center" vertical="center" wrapText="1"/>
    </xf>
    <xf numFmtId="49" fontId="16" fillId="0" borderId="43" xfId="0" applyNumberFormat="1" applyFont="1" applyFill="1" applyBorder="1" applyAlignment="1" applyProtection="1">
      <alignment horizontal="center" vertical="center" wrapText="1"/>
    </xf>
    <xf numFmtId="0" fontId="16" fillId="0" borderId="36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1" fontId="16" fillId="0" borderId="43" xfId="0" applyNumberFormat="1" applyFont="1" applyFill="1" applyBorder="1" applyAlignment="1" applyProtection="1">
      <alignment horizontal="center" vertical="center"/>
    </xf>
    <xf numFmtId="1" fontId="16" fillId="0" borderId="23" xfId="0" applyNumberFormat="1" applyFont="1" applyFill="1" applyBorder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9" xfId="0" applyNumberFormat="1" applyFont="1" applyFill="1" applyBorder="1" applyAlignment="1" applyProtection="1">
      <alignment horizontal="center" vertical="center" textRotation="90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30" fillId="0" borderId="32" xfId="0" applyNumberFormat="1" applyFont="1" applyFill="1" applyBorder="1" applyAlignment="1" applyProtection="1">
      <alignment horizontal="center" vertical="top"/>
    </xf>
    <xf numFmtId="0" fontId="30" fillId="0" borderId="33" xfId="0" applyNumberFormat="1" applyFont="1" applyFill="1" applyBorder="1" applyAlignment="1" applyProtection="1">
      <alignment horizontal="center" vertical="top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vertical="top"/>
    </xf>
    <xf numFmtId="0" fontId="3" fillId="0" borderId="15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/>
    </xf>
    <xf numFmtId="0" fontId="30" fillId="0" borderId="32" xfId="0" applyNumberFormat="1" applyFont="1" applyFill="1" applyBorder="1" applyAlignment="1" applyProtection="1">
      <alignment horizontal="center" vertical="center"/>
    </xf>
    <xf numFmtId="0" fontId="30" fillId="0" borderId="33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6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0" fillId="0" borderId="48" xfId="0" applyNumberFormat="1" applyFont="1" applyFill="1" applyBorder="1" applyAlignment="1" applyProtection="1">
      <alignment horizontal="center" vertical="top"/>
    </xf>
    <xf numFmtId="0" fontId="30" fillId="0" borderId="36" xfId="0" applyNumberFormat="1" applyFont="1" applyFill="1" applyBorder="1" applyAlignment="1" applyProtection="1">
      <alignment horizontal="center" vertical="top"/>
    </xf>
    <xf numFmtId="0" fontId="30" fillId="0" borderId="47" xfId="0" applyNumberFormat="1" applyFont="1" applyFill="1" applyBorder="1" applyAlignment="1" applyProtection="1">
      <alignment horizontal="center" vertical="top"/>
    </xf>
    <xf numFmtId="0" fontId="30" fillId="0" borderId="9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1" applyNumberFormat="1" applyFont="1" applyFill="1" applyBorder="1" applyAlignment="1" applyProtection="1">
      <alignment horizontal="right" vertical="top" wrapText="1"/>
    </xf>
    <xf numFmtId="0" fontId="25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3" fillId="0" borderId="43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2" fillId="0" borderId="34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22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8" xfId="0" applyNumberFormat="1" applyFont="1" applyFill="1" applyBorder="1" applyAlignment="1" applyProtection="1">
      <alignment horizontal="center" vertical="center" textRotation="90" wrapText="1"/>
    </xf>
    <xf numFmtId="0" fontId="3" fillId="0" borderId="12" xfId="0" applyNumberFormat="1" applyFont="1" applyFill="1" applyBorder="1" applyAlignment="1" applyProtection="1">
      <alignment horizontal="center" vertical="center" textRotation="90" wrapText="1"/>
    </xf>
    <xf numFmtId="0" fontId="22" fillId="0" borderId="12" xfId="0" applyNumberFormat="1" applyFont="1" applyFill="1" applyBorder="1" applyAlignment="1" applyProtection="1">
      <alignment horizontal="center" vertical="center" textRotation="90"/>
    </xf>
    <xf numFmtId="0" fontId="22" fillId="0" borderId="35" xfId="0" applyNumberFormat="1" applyFont="1" applyFill="1" applyBorder="1" applyAlignment="1" applyProtection="1">
      <alignment horizontal="center" vertical="center" textRotation="90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5" fillId="0" borderId="56" xfId="0" applyNumberFormat="1" applyFont="1" applyFill="1" applyBorder="1" applyAlignment="1" applyProtection="1">
      <alignment horizontal="center" vertical="top" wrapText="1"/>
    </xf>
    <xf numFmtId="0" fontId="5" fillId="0" borderId="37" xfId="0" applyNumberFormat="1" applyFont="1" applyFill="1" applyBorder="1" applyAlignment="1" applyProtection="1">
      <alignment horizontal="center" vertical="top" wrapText="1"/>
    </xf>
    <xf numFmtId="0" fontId="5" fillId="0" borderId="38" xfId="0" applyNumberFormat="1" applyFont="1" applyFill="1" applyBorder="1" applyAlignment="1" applyProtection="1">
      <alignment horizontal="center" vertical="top" wrapText="1"/>
    </xf>
    <xf numFmtId="0" fontId="5" fillId="0" borderId="37" xfId="0" applyNumberFormat="1" applyFont="1" applyFill="1" applyBorder="1" applyAlignment="1" applyProtection="1">
      <alignment horizontal="center" vertical="center" textRotation="90" wrapText="1"/>
    </xf>
    <xf numFmtId="0" fontId="1" fillId="0" borderId="37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NumberFormat="1" applyFont="1" applyFill="1" applyBorder="1" applyAlignment="1" applyProtection="1">
      <alignment horizontal="center" vertical="center" textRotation="90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9" xfId="0" applyNumberFormat="1" applyFont="1" applyFill="1" applyBorder="1" applyAlignment="1" applyProtection="1">
      <alignment horizontal="center" vertical="center" textRotation="9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textRotation="90" wrapText="1"/>
    </xf>
    <xf numFmtId="0" fontId="18" fillId="0" borderId="7" xfId="0" applyNumberFormat="1" applyFont="1" applyFill="1" applyBorder="1" applyAlignment="1" applyProtection="1">
      <alignment horizontal="center" textRotation="90" wrapText="1"/>
    </xf>
    <xf numFmtId="0" fontId="18" fillId="0" borderId="19" xfId="0" applyNumberFormat="1" applyFont="1" applyFill="1" applyBorder="1" applyAlignment="1" applyProtection="1">
      <alignment horizontal="center" textRotation="90" wrapText="1"/>
    </xf>
    <xf numFmtId="0" fontId="5" fillId="0" borderId="57" xfId="0" applyNumberFormat="1" applyFont="1" applyFill="1" applyBorder="1" applyAlignment="1" applyProtection="1">
      <alignment horizontal="center" vertical="center" textRotation="90" wrapText="1"/>
    </xf>
    <xf numFmtId="0" fontId="1" fillId="0" borderId="57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textRotation="90" wrapText="1"/>
    </xf>
    <xf numFmtId="0" fontId="19" fillId="0" borderId="1" xfId="0" applyNumberFormat="1" applyFont="1" applyFill="1" applyBorder="1" applyAlignment="1" applyProtection="1">
      <alignment horizontal="center" textRotation="90" wrapText="1"/>
    </xf>
    <xf numFmtId="0" fontId="19" fillId="0" borderId="19" xfId="0" applyNumberFormat="1" applyFont="1" applyFill="1" applyBorder="1" applyAlignment="1" applyProtection="1">
      <alignment horizontal="center" textRotation="90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59" xfId="0" applyNumberFormat="1" applyFont="1" applyFill="1" applyBorder="1" applyAlignment="1" applyProtection="1">
      <alignment horizontal="center" vertical="center" wrapText="1"/>
    </xf>
    <xf numFmtId="0" fontId="7" fillId="0" borderId="51" xfId="0" applyNumberFormat="1" applyFont="1" applyFill="1" applyBorder="1" applyAlignment="1" applyProtection="1">
      <alignment horizontal="center" vertical="center" wrapText="1"/>
    </xf>
    <xf numFmtId="0" fontId="7" fillId="0" borderId="60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17" fillId="0" borderId="1" xfId="0" applyNumberFormat="1" applyFont="1" applyFill="1" applyBorder="1" applyAlignment="1" applyProtection="1">
      <alignment horizontal="center" vertical="center" textRotation="90"/>
    </xf>
    <xf numFmtId="0" fontId="35" fillId="0" borderId="1" xfId="0" applyNumberFormat="1" applyFont="1" applyFill="1" applyBorder="1" applyAlignment="1" applyProtection="1">
      <alignment horizontal="center" vertical="center" textRotation="90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 wrapText="1"/>
    </xf>
    <xf numFmtId="0" fontId="35" fillId="0" borderId="1" xfId="0" applyNumberFormat="1" applyFont="1" applyFill="1" applyBorder="1" applyAlignment="1" applyProtection="1">
      <alignment horizontal="left" wrapText="1"/>
    </xf>
    <xf numFmtId="0" fontId="35" fillId="0" borderId="1" xfId="0" applyNumberFormat="1" applyFont="1" applyFill="1" applyBorder="1" applyAlignment="1" applyProtection="1">
      <alignment horizontal="left"/>
    </xf>
    <xf numFmtId="0" fontId="16" fillId="2" borderId="1" xfId="0" applyNumberFormat="1" applyFont="1" applyFill="1" applyBorder="1" applyAlignment="1" applyProtection="1">
      <alignment horizontal="left"/>
    </xf>
    <xf numFmtId="0" fontId="35" fillId="2" borderId="1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16" fillId="0" borderId="0" xfId="2" applyFont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25" fillId="0" borderId="22" xfId="0" applyNumberFormat="1" applyFont="1" applyFill="1" applyBorder="1" applyAlignment="1" applyProtection="1">
      <alignment horizontal="left" vertical="center" wrapText="1"/>
    </xf>
    <xf numFmtId="0" fontId="25" fillId="0" borderId="41" xfId="0" applyNumberFormat="1" applyFont="1" applyFill="1" applyBorder="1" applyAlignment="1" applyProtection="1">
      <alignment horizontal="left" vertical="center" wrapText="1"/>
    </xf>
    <xf numFmtId="0" fontId="25" fillId="0" borderId="42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 applyProtection="1">
      <alignment horizontal="justify" vertical="top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37" xfId="0" applyNumberFormat="1" applyFont="1" applyFill="1" applyBorder="1" applyAlignment="1" applyProtection="1">
      <alignment horizontal="left" vertical="center" wrapText="1"/>
    </xf>
    <xf numFmtId="0" fontId="31" fillId="0" borderId="38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5" fillId="0" borderId="21" xfId="0" applyNumberFormat="1" applyFont="1" applyFill="1" applyBorder="1" applyAlignment="1" applyProtection="1">
      <alignment vertical="top" wrapText="1"/>
    </xf>
    <xf numFmtId="0" fontId="25" fillId="0" borderId="37" xfId="0" applyNumberFormat="1" applyFont="1" applyFill="1" applyBorder="1" applyAlignment="1" applyProtection="1">
      <alignment vertical="top" wrapText="1"/>
    </xf>
    <xf numFmtId="0" fontId="25" fillId="0" borderId="16" xfId="0" applyNumberFormat="1" applyFont="1" applyFill="1" applyBorder="1" applyAlignment="1" applyProtection="1">
      <alignment vertical="top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39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center" vertical="center" wrapText="1"/>
    </xf>
    <xf numFmtId="0" fontId="13" fillId="0" borderId="3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top" wrapText="1"/>
    </xf>
  </cellXfs>
  <cellStyles count="3">
    <cellStyle name="Обычный" xfId="0" builtinId="0"/>
    <cellStyle name="Обычный 2" xfId="1"/>
    <cellStyle name="Обычный_Уч.1" xfId="2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zoomScale="130" zoomScaleNormal="130" workbookViewId="0">
      <selection activeCell="AY13" sqref="AY13:BB14"/>
    </sheetView>
  </sheetViews>
  <sheetFormatPr defaultRowHeight="12.75" x14ac:dyDescent="0.2"/>
  <cols>
    <col min="1" max="1" width="2" style="2" customWidth="1"/>
    <col min="2" max="2" width="0.85546875" style="2" customWidth="1"/>
    <col min="3" max="6" width="2" style="2" customWidth="1"/>
    <col min="7" max="7" width="2.140625" style="2" customWidth="1"/>
    <col min="8" max="10" width="2" style="2" customWidth="1"/>
    <col min="11" max="11" width="2.5703125" style="2" customWidth="1"/>
    <col min="12" max="23" width="2" style="2" customWidth="1"/>
    <col min="24" max="24" width="2.42578125" style="2" customWidth="1"/>
    <col min="25" max="27" width="2" style="2" customWidth="1"/>
    <col min="28" max="28" width="2.140625" style="2" customWidth="1"/>
    <col min="29" max="34" width="2" style="2" customWidth="1"/>
    <col min="35" max="35" width="2.5703125" style="2" customWidth="1"/>
    <col min="36" max="36" width="2.28515625" style="2" customWidth="1"/>
    <col min="37" max="37" width="1.7109375" style="2" customWidth="1"/>
    <col min="38" max="38" width="2.42578125" style="2" customWidth="1"/>
    <col min="39" max="39" width="2.7109375" style="2" customWidth="1"/>
    <col min="40" max="40" width="2.28515625" style="2" customWidth="1"/>
    <col min="41" max="41" width="2.140625" style="2" customWidth="1"/>
    <col min="42" max="42" width="2" style="2" customWidth="1"/>
    <col min="43" max="44" width="2.28515625" style="2" customWidth="1"/>
    <col min="45" max="45" width="2.42578125" style="2" customWidth="1"/>
    <col min="46" max="46" width="2.140625" style="2" customWidth="1"/>
    <col min="47" max="47" width="2.42578125" style="2" customWidth="1"/>
    <col min="48" max="48" width="2.140625" style="2" customWidth="1"/>
    <col min="49" max="49" width="2.42578125" style="2" customWidth="1"/>
    <col min="50" max="50" width="2" style="2" customWidth="1"/>
    <col min="51" max="51" width="1.5703125" style="2" customWidth="1"/>
    <col min="52" max="52" width="2.28515625" style="2" customWidth="1"/>
    <col min="53" max="53" width="2.5703125" style="2" customWidth="1"/>
    <col min="54" max="54" width="2.28515625" style="2" customWidth="1"/>
    <col min="55" max="55" width="2.5703125" style="2" customWidth="1"/>
    <col min="56" max="56" width="4" style="2" customWidth="1"/>
    <col min="57" max="57" width="2.5703125" style="2" customWidth="1"/>
    <col min="58" max="58" width="4" style="2" customWidth="1"/>
    <col min="59" max="59" width="2.85546875" style="2" customWidth="1"/>
    <col min="60" max="60" width="3" style="2" customWidth="1"/>
    <col min="61" max="61" width="2" style="2" customWidth="1"/>
    <col min="62" max="62" width="2.42578125" style="2" customWidth="1"/>
    <col min="63" max="63" width="3.42578125" style="2" customWidth="1"/>
    <col min="64" max="67" width="2" style="2" customWidth="1"/>
    <col min="68" max="16384" width="9.140625" style="2"/>
  </cols>
  <sheetData>
    <row r="1" spans="1:66" ht="19.5" customHeight="1" x14ac:dyDescent="0.2">
      <c r="B1" s="3"/>
      <c r="C1" s="30"/>
      <c r="D1" s="30"/>
      <c r="E1" s="30"/>
      <c r="F1" s="30"/>
      <c r="G1" s="30"/>
      <c r="H1" s="30"/>
      <c r="I1" s="30"/>
      <c r="N1" s="5"/>
      <c r="O1" s="5"/>
      <c r="P1" s="5"/>
      <c r="Q1" s="5"/>
      <c r="R1" s="5"/>
      <c r="S1" s="5"/>
      <c r="T1" s="5"/>
      <c r="U1" s="5"/>
      <c r="V1" s="329" t="s">
        <v>161</v>
      </c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1"/>
      <c r="BB1" s="5"/>
      <c r="BC1" s="331" t="s">
        <v>240</v>
      </c>
      <c r="BD1" s="331"/>
      <c r="BE1" s="331"/>
      <c r="BF1" s="331"/>
      <c r="BG1" s="331"/>
      <c r="BH1" s="331"/>
      <c r="BI1" s="331"/>
      <c r="BJ1" s="331"/>
      <c r="BK1" s="331"/>
    </row>
    <row r="2" spans="1:66" s="30" customFormat="1" ht="14.25" customHeight="1" x14ac:dyDescent="0.2">
      <c r="B2" s="3"/>
      <c r="C2" s="2"/>
      <c r="D2" s="2"/>
      <c r="E2" s="2"/>
      <c r="F2" s="2"/>
      <c r="G2" s="2"/>
      <c r="H2" s="2"/>
      <c r="N2" s="211"/>
      <c r="O2" s="211"/>
      <c r="P2" s="211"/>
      <c r="Q2" s="211"/>
      <c r="R2" s="211"/>
      <c r="S2" s="211"/>
      <c r="T2" s="211"/>
      <c r="U2" s="211"/>
      <c r="V2" s="345" t="s">
        <v>212</v>
      </c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211"/>
      <c r="BB2" s="211"/>
      <c r="BC2" s="346" t="s">
        <v>229</v>
      </c>
      <c r="BD2" s="346"/>
      <c r="BE2" s="346"/>
      <c r="BF2" s="346"/>
      <c r="BG2" s="346"/>
      <c r="BH2" s="346"/>
      <c r="BI2" s="346"/>
      <c r="BJ2" s="346"/>
      <c r="BK2" s="346"/>
      <c r="BL2" s="207"/>
      <c r="BM2" s="207"/>
      <c r="BN2" s="211"/>
    </row>
    <row r="3" spans="1:66" s="30" customFormat="1" ht="12.75" customHeight="1" x14ac:dyDescent="0.25">
      <c r="B3" s="3"/>
      <c r="N3" s="31"/>
      <c r="O3" s="31"/>
      <c r="P3" s="31"/>
      <c r="Q3" s="31"/>
      <c r="R3" s="31"/>
      <c r="S3" s="31"/>
      <c r="T3" s="31"/>
      <c r="U3" s="31"/>
      <c r="V3" s="349" t="s">
        <v>211</v>
      </c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1"/>
      <c r="BB3" s="215" t="s">
        <v>230</v>
      </c>
      <c r="BC3" s="348" t="s">
        <v>220</v>
      </c>
      <c r="BD3" s="348"/>
      <c r="BE3" s="348"/>
      <c r="BF3" s="348"/>
      <c r="BG3" s="348"/>
      <c r="BH3" s="348"/>
      <c r="BI3" s="348"/>
      <c r="BJ3" s="348"/>
      <c r="BK3" s="348"/>
      <c r="BL3" s="215"/>
      <c r="BM3" s="215"/>
      <c r="BN3" s="215"/>
    </row>
    <row r="4" spans="1:66" ht="15" customHeight="1" x14ac:dyDescent="0.2">
      <c r="B4" s="3"/>
      <c r="C4" s="30"/>
      <c r="D4" s="30"/>
      <c r="E4" s="30"/>
      <c r="F4" s="30"/>
      <c r="G4" s="30"/>
      <c r="H4" s="30"/>
      <c r="I4" s="30"/>
      <c r="N4" s="5"/>
      <c r="O4" s="5"/>
      <c r="P4" s="5"/>
      <c r="Q4" s="5"/>
      <c r="R4" s="5"/>
      <c r="S4" s="5"/>
      <c r="T4" s="5"/>
      <c r="U4" s="5"/>
      <c r="V4" s="345" t="s">
        <v>42</v>
      </c>
      <c r="W4" s="345"/>
      <c r="X4" s="345"/>
      <c r="Y4" s="345"/>
      <c r="Z4" s="345"/>
      <c r="AA4" s="345"/>
      <c r="AB4" s="345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B4" s="214"/>
      <c r="BC4" s="347" t="s">
        <v>239</v>
      </c>
      <c r="BD4" s="347"/>
      <c r="BE4" s="347"/>
      <c r="BF4" s="347"/>
      <c r="BG4" s="347"/>
      <c r="BH4" s="347"/>
      <c r="BI4" s="347"/>
      <c r="BJ4" s="347"/>
      <c r="BK4" s="347"/>
      <c r="BL4" s="214"/>
      <c r="BM4" s="214"/>
      <c r="BN4" s="214"/>
    </row>
    <row r="5" spans="1:66" ht="15.75" customHeight="1" x14ac:dyDescent="0.2">
      <c r="B5" s="3"/>
      <c r="C5" s="30"/>
      <c r="D5" s="30"/>
      <c r="E5" s="30"/>
      <c r="F5" s="30"/>
      <c r="G5" s="30"/>
      <c r="H5" s="30"/>
      <c r="I5" s="30"/>
      <c r="J5" s="30"/>
      <c r="N5" s="5"/>
      <c r="O5" s="5"/>
      <c r="P5" s="212" t="s">
        <v>210</v>
      </c>
      <c r="Q5" s="212"/>
      <c r="R5" s="212"/>
      <c r="S5" s="212"/>
      <c r="T5" s="212"/>
      <c r="U5" s="212"/>
      <c r="V5" s="374" t="s">
        <v>231</v>
      </c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374"/>
      <c r="AY5" s="374"/>
      <c r="AZ5" s="374"/>
      <c r="BA5" s="212"/>
      <c r="BB5" s="211"/>
      <c r="BC5" s="350" t="s">
        <v>246</v>
      </c>
      <c r="BD5" s="350"/>
      <c r="BE5" s="350"/>
      <c r="BF5" s="350"/>
      <c r="BG5" s="350"/>
      <c r="BH5" s="350"/>
      <c r="BI5" s="350"/>
      <c r="BJ5" s="350"/>
      <c r="BK5" s="350"/>
      <c r="BL5" s="213"/>
      <c r="BM5" s="213"/>
      <c r="BN5" s="213"/>
    </row>
    <row r="6" spans="1:66" s="30" customFormat="1" ht="11.25" customHeight="1" x14ac:dyDescent="0.2">
      <c r="B6" s="3"/>
      <c r="N6" s="5"/>
      <c r="O6" s="5"/>
      <c r="P6" s="39"/>
      <c r="Q6" s="39"/>
      <c r="R6" s="39"/>
      <c r="S6" s="39"/>
      <c r="T6" s="39"/>
      <c r="U6" s="39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42"/>
      <c r="BB6" s="42"/>
      <c r="BC6" s="42"/>
      <c r="BD6" s="42"/>
      <c r="BE6" s="42"/>
      <c r="BF6" s="42"/>
      <c r="BG6" s="205"/>
      <c r="BH6" s="205"/>
      <c r="BI6" s="206"/>
      <c r="BJ6" s="206"/>
      <c r="BK6" s="206"/>
    </row>
    <row r="7" spans="1:66" ht="12.75" customHeight="1" x14ac:dyDescent="0.2">
      <c r="B7" s="3"/>
      <c r="M7" s="30"/>
      <c r="N7" s="30"/>
      <c r="O7" s="30"/>
      <c r="P7" s="30"/>
      <c r="Q7" s="6"/>
      <c r="R7" s="6"/>
      <c r="S7" s="6"/>
      <c r="T7" s="6"/>
      <c r="U7" s="6"/>
      <c r="V7" s="332" t="s">
        <v>43</v>
      </c>
      <c r="W7" s="332"/>
      <c r="X7" s="332"/>
      <c r="Y7" s="332"/>
      <c r="Z7" s="332"/>
      <c r="AA7" s="332"/>
      <c r="AB7" s="332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6"/>
      <c r="BD7" s="38"/>
      <c r="BE7" s="38"/>
      <c r="BF7" s="38"/>
      <c r="BG7" s="38"/>
      <c r="BH7" s="38"/>
      <c r="BI7" s="38"/>
      <c r="BJ7" s="38"/>
      <c r="BK7" s="38"/>
    </row>
    <row r="8" spans="1:66" ht="12.75" customHeight="1" x14ac:dyDescent="0.2">
      <c r="B8" s="3"/>
      <c r="C8" s="30"/>
      <c r="D8" s="30"/>
      <c r="E8" s="30"/>
      <c r="F8" s="30"/>
      <c r="G8" s="30"/>
      <c r="H8" s="30"/>
      <c r="I8" s="30"/>
      <c r="J8" s="30"/>
      <c r="V8" s="357" t="s">
        <v>183</v>
      </c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D8" s="38"/>
      <c r="BE8" s="38"/>
      <c r="BF8" s="38"/>
      <c r="BG8" s="38"/>
      <c r="BH8" s="38"/>
      <c r="BI8" s="38"/>
      <c r="BJ8" s="38"/>
      <c r="BK8" s="38"/>
    </row>
    <row r="9" spans="1:66" ht="12.75" customHeight="1" x14ac:dyDescent="0.2">
      <c r="B9" s="3"/>
      <c r="V9" s="332" t="s">
        <v>221</v>
      </c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</row>
    <row r="10" spans="1:66" ht="12.75" customHeight="1" x14ac:dyDescent="0.2">
      <c r="B10" s="3"/>
      <c r="V10" s="332" t="s">
        <v>222</v>
      </c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</row>
    <row r="11" spans="1:66" ht="18" customHeight="1" x14ac:dyDescent="0.2">
      <c r="B11" s="3"/>
      <c r="V11" s="332" t="s">
        <v>272</v>
      </c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1"/>
    </row>
    <row r="12" spans="1:66" ht="25.5" customHeight="1" thickBot="1" x14ac:dyDescent="0.25">
      <c r="A12" s="373" t="s">
        <v>141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54" t="s">
        <v>49</v>
      </c>
      <c r="BD12" s="354"/>
      <c r="BE12" s="354"/>
      <c r="BF12" s="354"/>
      <c r="BG12" s="354"/>
      <c r="BH12" s="354"/>
      <c r="BI12" s="354"/>
      <c r="BJ12" s="354"/>
      <c r="BK12" s="355"/>
    </row>
    <row r="13" spans="1:66" ht="12.75" customHeight="1" x14ac:dyDescent="0.2">
      <c r="A13" s="338" t="s">
        <v>13</v>
      </c>
      <c r="B13" s="339"/>
      <c r="C13" s="295" t="s">
        <v>0</v>
      </c>
      <c r="D13" s="296"/>
      <c r="E13" s="296"/>
      <c r="F13" s="297"/>
      <c r="G13" s="292" t="s">
        <v>249</v>
      </c>
      <c r="H13" s="295" t="s">
        <v>1</v>
      </c>
      <c r="I13" s="296"/>
      <c r="J13" s="297"/>
      <c r="K13" s="292" t="s">
        <v>250</v>
      </c>
      <c r="L13" s="295" t="s">
        <v>11</v>
      </c>
      <c r="M13" s="296"/>
      <c r="N13" s="296"/>
      <c r="O13" s="297"/>
      <c r="P13" s="295" t="s">
        <v>2</v>
      </c>
      <c r="Q13" s="296"/>
      <c r="R13" s="296"/>
      <c r="S13" s="297"/>
      <c r="T13" s="292" t="s">
        <v>251</v>
      </c>
      <c r="U13" s="295" t="s">
        <v>3</v>
      </c>
      <c r="V13" s="296"/>
      <c r="W13" s="297"/>
      <c r="X13" s="292" t="s">
        <v>252</v>
      </c>
      <c r="Y13" s="295" t="s">
        <v>4</v>
      </c>
      <c r="Z13" s="296"/>
      <c r="AA13" s="297"/>
      <c r="AB13" s="292" t="s">
        <v>253</v>
      </c>
      <c r="AC13" s="295" t="s">
        <v>5</v>
      </c>
      <c r="AD13" s="296"/>
      <c r="AE13" s="296"/>
      <c r="AF13" s="297"/>
      <c r="AG13" s="292" t="s">
        <v>254</v>
      </c>
      <c r="AH13" s="295" t="s">
        <v>6</v>
      </c>
      <c r="AI13" s="296"/>
      <c r="AJ13" s="297"/>
      <c r="AK13" s="292" t="s">
        <v>255</v>
      </c>
      <c r="AL13" s="295" t="s">
        <v>7</v>
      </c>
      <c r="AM13" s="296"/>
      <c r="AN13" s="296"/>
      <c r="AO13" s="297"/>
      <c r="AP13" s="295" t="s">
        <v>8</v>
      </c>
      <c r="AQ13" s="296"/>
      <c r="AR13" s="296"/>
      <c r="AS13" s="297"/>
      <c r="AT13" s="292" t="s">
        <v>256</v>
      </c>
      <c r="AU13" s="295" t="s">
        <v>9</v>
      </c>
      <c r="AV13" s="296"/>
      <c r="AW13" s="297"/>
      <c r="AX13" s="292" t="s">
        <v>257</v>
      </c>
      <c r="AY13" s="295" t="s">
        <v>12</v>
      </c>
      <c r="AZ13" s="296"/>
      <c r="BA13" s="296"/>
      <c r="BB13" s="325"/>
      <c r="BC13" s="320" t="s">
        <v>13</v>
      </c>
      <c r="BD13" s="369" t="s">
        <v>133</v>
      </c>
      <c r="BE13" s="363" t="s">
        <v>37</v>
      </c>
      <c r="BF13" s="311" t="s">
        <v>38</v>
      </c>
      <c r="BG13" s="312"/>
      <c r="BH13" s="315" t="s">
        <v>41</v>
      </c>
      <c r="BI13" s="315" t="s">
        <v>171</v>
      </c>
      <c r="BJ13" s="360" t="s">
        <v>16</v>
      </c>
      <c r="BK13" s="351" t="s">
        <v>23</v>
      </c>
    </row>
    <row r="14" spans="1:66" ht="33.75" customHeight="1" x14ac:dyDescent="0.2">
      <c r="A14" s="340"/>
      <c r="B14" s="341"/>
      <c r="C14" s="298"/>
      <c r="D14" s="299"/>
      <c r="E14" s="299"/>
      <c r="F14" s="300"/>
      <c r="G14" s="375"/>
      <c r="H14" s="298"/>
      <c r="I14" s="299"/>
      <c r="J14" s="300"/>
      <c r="K14" s="293"/>
      <c r="L14" s="298"/>
      <c r="M14" s="299"/>
      <c r="N14" s="299"/>
      <c r="O14" s="300"/>
      <c r="P14" s="298"/>
      <c r="Q14" s="299"/>
      <c r="R14" s="299"/>
      <c r="S14" s="300"/>
      <c r="T14" s="293"/>
      <c r="U14" s="298"/>
      <c r="V14" s="299"/>
      <c r="W14" s="300"/>
      <c r="X14" s="293"/>
      <c r="Y14" s="298"/>
      <c r="Z14" s="299"/>
      <c r="AA14" s="300"/>
      <c r="AB14" s="293"/>
      <c r="AC14" s="298"/>
      <c r="AD14" s="299"/>
      <c r="AE14" s="299"/>
      <c r="AF14" s="300"/>
      <c r="AG14" s="293"/>
      <c r="AH14" s="298"/>
      <c r="AI14" s="299"/>
      <c r="AJ14" s="300"/>
      <c r="AK14" s="293"/>
      <c r="AL14" s="298"/>
      <c r="AM14" s="299"/>
      <c r="AN14" s="299"/>
      <c r="AO14" s="300"/>
      <c r="AP14" s="298"/>
      <c r="AQ14" s="299"/>
      <c r="AR14" s="299"/>
      <c r="AS14" s="300"/>
      <c r="AT14" s="293"/>
      <c r="AU14" s="298"/>
      <c r="AV14" s="299"/>
      <c r="AW14" s="300"/>
      <c r="AX14" s="293"/>
      <c r="AY14" s="298"/>
      <c r="AZ14" s="299"/>
      <c r="BA14" s="299"/>
      <c r="BB14" s="326"/>
      <c r="BC14" s="321"/>
      <c r="BD14" s="370"/>
      <c r="BE14" s="364"/>
      <c r="BF14" s="313"/>
      <c r="BG14" s="314"/>
      <c r="BH14" s="316"/>
      <c r="BI14" s="316"/>
      <c r="BJ14" s="361"/>
      <c r="BK14" s="352"/>
    </row>
    <row r="15" spans="1:66" ht="12.75" customHeight="1" x14ac:dyDescent="0.2">
      <c r="A15" s="340"/>
      <c r="B15" s="341"/>
      <c r="C15" s="218"/>
      <c r="D15" s="218"/>
      <c r="E15" s="218"/>
      <c r="F15" s="219"/>
      <c r="G15" s="375"/>
      <c r="H15" s="218"/>
      <c r="I15" s="218"/>
      <c r="J15" s="219"/>
      <c r="K15" s="293"/>
      <c r="L15" s="218"/>
      <c r="M15" s="218"/>
      <c r="N15" s="218"/>
      <c r="O15" s="218"/>
      <c r="P15" s="218"/>
      <c r="Q15" s="218"/>
      <c r="R15" s="218"/>
      <c r="S15" s="219"/>
      <c r="T15" s="293"/>
      <c r="U15" s="218"/>
      <c r="V15" s="218"/>
      <c r="W15" s="219"/>
      <c r="X15" s="293"/>
      <c r="Y15" s="218"/>
      <c r="Z15" s="218"/>
      <c r="AA15" s="219"/>
      <c r="AB15" s="293"/>
      <c r="AC15" s="218"/>
      <c r="AD15" s="218"/>
      <c r="AE15" s="218"/>
      <c r="AF15" s="219"/>
      <c r="AG15" s="293"/>
      <c r="AH15" s="218"/>
      <c r="AI15" s="218"/>
      <c r="AJ15" s="219"/>
      <c r="AK15" s="293"/>
      <c r="AL15" s="218"/>
      <c r="AM15" s="218"/>
      <c r="AN15" s="218"/>
      <c r="AO15" s="218"/>
      <c r="AP15" s="218"/>
      <c r="AQ15" s="218"/>
      <c r="AR15" s="218"/>
      <c r="AS15" s="219"/>
      <c r="AT15" s="293"/>
      <c r="AU15" s="218"/>
      <c r="AV15" s="218"/>
      <c r="AW15" s="219"/>
      <c r="AX15" s="293"/>
      <c r="AY15" s="218"/>
      <c r="AZ15" s="218"/>
      <c r="BA15" s="218"/>
      <c r="BB15" s="230"/>
      <c r="BC15" s="321"/>
      <c r="BD15" s="371"/>
      <c r="BE15" s="364"/>
      <c r="BF15" s="366" t="s">
        <v>39</v>
      </c>
      <c r="BG15" s="327" t="s">
        <v>40</v>
      </c>
      <c r="BH15" s="316"/>
      <c r="BI15" s="316"/>
      <c r="BJ15" s="361"/>
      <c r="BK15" s="352"/>
    </row>
    <row r="16" spans="1:66" ht="12.75" customHeight="1" x14ac:dyDescent="0.2">
      <c r="A16" s="340"/>
      <c r="B16" s="341"/>
      <c r="C16" s="225"/>
      <c r="D16" s="225"/>
      <c r="E16" s="225"/>
      <c r="F16" s="220"/>
      <c r="G16" s="375"/>
      <c r="H16" s="225"/>
      <c r="I16" s="225"/>
      <c r="J16" s="220"/>
      <c r="K16" s="293"/>
      <c r="L16" s="225"/>
      <c r="M16" s="225"/>
      <c r="N16" s="225"/>
      <c r="O16" s="225"/>
      <c r="P16" s="225"/>
      <c r="Q16" s="225"/>
      <c r="R16" s="225"/>
      <c r="S16" s="220"/>
      <c r="T16" s="293"/>
      <c r="U16" s="225"/>
      <c r="V16" s="225"/>
      <c r="W16" s="220"/>
      <c r="X16" s="293"/>
      <c r="Y16" s="225"/>
      <c r="Z16" s="225"/>
      <c r="AA16" s="220"/>
      <c r="AB16" s="293"/>
      <c r="AC16" s="225"/>
      <c r="AD16" s="225"/>
      <c r="AE16" s="225"/>
      <c r="AF16" s="220"/>
      <c r="AG16" s="293"/>
      <c r="AH16" s="225"/>
      <c r="AI16" s="225"/>
      <c r="AJ16" s="220"/>
      <c r="AK16" s="293"/>
      <c r="AL16" s="225"/>
      <c r="AM16" s="225"/>
      <c r="AN16" s="225"/>
      <c r="AO16" s="225"/>
      <c r="AP16" s="225"/>
      <c r="AQ16" s="225"/>
      <c r="AR16" s="225"/>
      <c r="AS16" s="220"/>
      <c r="AT16" s="293"/>
      <c r="AU16" s="225"/>
      <c r="AV16" s="225"/>
      <c r="AW16" s="220"/>
      <c r="AX16" s="293"/>
      <c r="AY16" s="225"/>
      <c r="AZ16" s="225"/>
      <c r="BA16" s="225"/>
      <c r="BB16" s="230"/>
      <c r="BC16" s="321"/>
      <c r="BD16" s="371"/>
      <c r="BE16" s="364"/>
      <c r="BF16" s="367"/>
      <c r="BG16" s="327"/>
      <c r="BH16" s="316"/>
      <c r="BI16" s="316"/>
      <c r="BJ16" s="361"/>
      <c r="BK16" s="352"/>
    </row>
    <row r="17" spans="1:64" ht="12.75" customHeight="1" x14ac:dyDescent="0.2">
      <c r="A17" s="340"/>
      <c r="B17" s="341"/>
      <c r="C17" s="225">
        <v>7</v>
      </c>
      <c r="D17" s="225">
        <v>14</v>
      </c>
      <c r="E17" s="225">
        <v>21</v>
      </c>
      <c r="F17" s="225">
        <v>28</v>
      </c>
      <c r="G17" s="375"/>
      <c r="H17" s="225">
        <v>12</v>
      </c>
      <c r="I17" s="225">
        <v>19</v>
      </c>
      <c r="J17" s="225">
        <v>26</v>
      </c>
      <c r="K17" s="293"/>
      <c r="L17" s="225">
        <v>9</v>
      </c>
      <c r="M17" s="220">
        <v>16</v>
      </c>
      <c r="N17" s="225">
        <v>23</v>
      </c>
      <c r="O17" s="225">
        <v>30</v>
      </c>
      <c r="P17" s="225">
        <v>7</v>
      </c>
      <c r="Q17" s="225">
        <v>14</v>
      </c>
      <c r="R17" s="225">
        <v>21</v>
      </c>
      <c r="S17" s="225">
        <v>28</v>
      </c>
      <c r="T17" s="293"/>
      <c r="U17" s="225">
        <v>11</v>
      </c>
      <c r="V17" s="225">
        <v>18</v>
      </c>
      <c r="W17" s="225">
        <v>25</v>
      </c>
      <c r="X17" s="293"/>
      <c r="Y17" s="225">
        <v>8</v>
      </c>
      <c r="Z17" s="225">
        <v>15</v>
      </c>
      <c r="AA17" s="225">
        <v>22</v>
      </c>
      <c r="AB17" s="293"/>
      <c r="AC17" s="225">
        <v>8</v>
      </c>
      <c r="AD17" s="225">
        <v>15</v>
      </c>
      <c r="AE17" s="225">
        <v>22</v>
      </c>
      <c r="AF17" s="225">
        <v>29</v>
      </c>
      <c r="AG17" s="293"/>
      <c r="AH17" s="225">
        <v>12</v>
      </c>
      <c r="AI17" s="225">
        <v>19</v>
      </c>
      <c r="AJ17" s="225">
        <v>26</v>
      </c>
      <c r="AK17" s="293"/>
      <c r="AL17" s="225">
        <v>10</v>
      </c>
      <c r="AM17" s="225">
        <v>17</v>
      </c>
      <c r="AN17" s="225">
        <v>24</v>
      </c>
      <c r="AO17" s="225">
        <v>31</v>
      </c>
      <c r="AP17" s="225">
        <v>7</v>
      </c>
      <c r="AQ17" s="225">
        <v>14</v>
      </c>
      <c r="AR17" s="225">
        <v>21</v>
      </c>
      <c r="AS17" s="225">
        <v>28</v>
      </c>
      <c r="AT17" s="293"/>
      <c r="AU17" s="225">
        <v>12</v>
      </c>
      <c r="AV17" s="225">
        <v>19</v>
      </c>
      <c r="AW17" s="225">
        <v>26</v>
      </c>
      <c r="AX17" s="293"/>
      <c r="AY17" s="225">
        <v>9</v>
      </c>
      <c r="AZ17" s="225">
        <v>16</v>
      </c>
      <c r="BA17" s="225">
        <v>23</v>
      </c>
      <c r="BB17" s="231">
        <v>31</v>
      </c>
      <c r="BC17" s="321"/>
      <c r="BD17" s="371"/>
      <c r="BE17" s="364"/>
      <c r="BF17" s="367"/>
      <c r="BG17" s="327"/>
      <c r="BH17" s="316"/>
      <c r="BI17" s="316"/>
      <c r="BJ17" s="361"/>
      <c r="BK17" s="352"/>
    </row>
    <row r="18" spans="1:64" ht="12.75" customHeight="1" x14ac:dyDescent="0.2">
      <c r="A18" s="340"/>
      <c r="B18" s="341"/>
      <c r="C18" s="225" t="s">
        <v>238</v>
      </c>
      <c r="D18" s="225" t="s">
        <v>238</v>
      </c>
      <c r="E18" s="225" t="s">
        <v>238</v>
      </c>
      <c r="F18" s="225" t="s">
        <v>238</v>
      </c>
      <c r="G18" s="375"/>
      <c r="H18" s="225" t="s">
        <v>238</v>
      </c>
      <c r="I18" s="225" t="s">
        <v>238</v>
      </c>
      <c r="J18" s="225" t="s">
        <v>238</v>
      </c>
      <c r="K18" s="293"/>
      <c r="L18" s="225" t="s">
        <v>238</v>
      </c>
      <c r="M18" s="225" t="s">
        <v>238</v>
      </c>
      <c r="N18" s="225" t="s">
        <v>238</v>
      </c>
      <c r="O18" s="225" t="s">
        <v>238</v>
      </c>
      <c r="P18" s="225" t="s">
        <v>238</v>
      </c>
      <c r="Q18" s="225" t="s">
        <v>238</v>
      </c>
      <c r="R18" s="225" t="s">
        <v>238</v>
      </c>
      <c r="S18" s="225" t="s">
        <v>238</v>
      </c>
      <c r="T18" s="293"/>
      <c r="U18" s="225" t="s">
        <v>238</v>
      </c>
      <c r="V18" s="225" t="s">
        <v>238</v>
      </c>
      <c r="W18" s="225" t="s">
        <v>238</v>
      </c>
      <c r="X18" s="293"/>
      <c r="Y18" s="225" t="s">
        <v>238</v>
      </c>
      <c r="Z18" s="225" t="s">
        <v>238</v>
      </c>
      <c r="AA18" s="225" t="s">
        <v>238</v>
      </c>
      <c r="AB18" s="293"/>
      <c r="AC18" s="225" t="s">
        <v>238</v>
      </c>
      <c r="AD18" s="225" t="s">
        <v>238</v>
      </c>
      <c r="AE18" s="225" t="s">
        <v>238</v>
      </c>
      <c r="AF18" s="225" t="s">
        <v>238</v>
      </c>
      <c r="AG18" s="293"/>
      <c r="AH18" s="225" t="s">
        <v>238</v>
      </c>
      <c r="AI18" s="225" t="s">
        <v>238</v>
      </c>
      <c r="AJ18" s="225" t="s">
        <v>238</v>
      </c>
      <c r="AK18" s="293"/>
      <c r="AL18" s="225" t="s">
        <v>238</v>
      </c>
      <c r="AM18" s="225" t="s">
        <v>238</v>
      </c>
      <c r="AN18" s="225" t="s">
        <v>238</v>
      </c>
      <c r="AO18" s="225" t="s">
        <v>238</v>
      </c>
      <c r="AP18" s="225" t="s">
        <v>238</v>
      </c>
      <c r="AQ18" s="225" t="s">
        <v>238</v>
      </c>
      <c r="AR18" s="225" t="s">
        <v>238</v>
      </c>
      <c r="AS18" s="225" t="s">
        <v>238</v>
      </c>
      <c r="AT18" s="293"/>
      <c r="AU18" s="225" t="s">
        <v>238</v>
      </c>
      <c r="AV18" s="225" t="s">
        <v>238</v>
      </c>
      <c r="AW18" s="225" t="s">
        <v>238</v>
      </c>
      <c r="AX18" s="293"/>
      <c r="AY18" s="225" t="s">
        <v>238</v>
      </c>
      <c r="AZ18" s="225" t="s">
        <v>238</v>
      </c>
      <c r="BA18" s="225" t="s">
        <v>238</v>
      </c>
      <c r="BB18" s="231" t="s">
        <v>238</v>
      </c>
      <c r="BC18" s="321"/>
      <c r="BD18" s="371"/>
      <c r="BE18" s="364"/>
      <c r="BF18" s="367"/>
      <c r="BG18" s="327"/>
      <c r="BH18" s="316"/>
      <c r="BI18" s="316"/>
      <c r="BJ18" s="361"/>
      <c r="BK18" s="352"/>
    </row>
    <row r="19" spans="1:64" ht="12.75" customHeight="1" x14ac:dyDescent="0.2">
      <c r="A19" s="340"/>
      <c r="B19" s="341"/>
      <c r="C19" s="225">
        <v>1</v>
      </c>
      <c r="D19" s="225">
        <v>8</v>
      </c>
      <c r="E19" s="225">
        <v>15</v>
      </c>
      <c r="F19" s="225">
        <v>22</v>
      </c>
      <c r="G19" s="375"/>
      <c r="H19" s="225">
        <v>6</v>
      </c>
      <c r="I19" s="225">
        <v>13</v>
      </c>
      <c r="J19" s="225">
        <v>20</v>
      </c>
      <c r="K19" s="293"/>
      <c r="L19" s="225">
        <v>3</v>
      </c>
      <c r="M19" s="225">
        <v>10</v>
      </c>
      <c r="N19" s="225">
        <v>17</v>
      </c>
      <c r="O19" s="225">
        <v>24</v>
      </c>
      <c r="P19" s="225">
        <v>1</v>
      </c>
      <c r="Q19" s="225">
        <v>8</v>
      </c>
      <c r="R19" s="225">
        <v>15</v>
      </c>
      <c r="S19" s="225">
        <v>22</v>
      </c>
      <c r="T19" s="293"/>
      <c r="U19" s="225">
        <v>5</v>
      </c>
      <c r="V19" s="225">
        <v>12</v>
      </c>
      <c r="W19" s="225">
        <v>19</v>
      </c>
      <c r="X19" s="293"/>
      <c r="Y19" s="225">
        <v>2</v>
      </c>
      <c r="Z19" s="225">
        <v>9</v>
      </c>
      <c r="AA19" s="225">
        <v>16</v>
      </c>
      <c r="AB19" s="293"/>
      <c r="AC19" s="225">
        <v>2</v>
      </c>
      <c r="AD19" s="225">
        <v>9</v>
      </c>
      <c r="AE19" s="225">
        <v>16</v>
      </c>
      <c r="AF19" s="225">
        <v>23</v>
      </c>
      <c r="AG19" s="293"/>
      <c r="AH19" s="225">
        <v>6</v>
      </c>
      <c r="AI19" s="225">
        <v>13</v>
      </c>
      <c r="AJ19" s="225">
        <v>20</v>
      </c>
      <c r="AK19" s="293"/>
      <c r="AL19" s="225">
        <v>4</v>
      </c>
      <c r="AM19" s="225">
        <v>11</v>
      </c>
      <c r="AN19" s="225">
        <v>18</v>
      </c>
      <c r="AO19" s="225">
        <v>25</v>
      </c>
      <c r="AP19" s="225">
        <v>1</v>
      </c>
      <c r="AQ19" s="225">
        <v>8</v>
      </c>
      <c r="AR19" s="225">
        <v>15</v>
      </c>
      <c r="AS19" s="225">
        <v>22</v>
      </c>
      <c r="AT19" s="293"/>
      <c r="AU19" s="225">
        <v>6</v>
      </c>
      <c r="AV19" s="225">
        <v>13</v>
      </c>
      <c r="AW19" s="225">
        <v>20</v>
      </c>
      <c r="AX19" s="293"/>
      <c r="AY19" s="225">
        <v>3</v>
      </c>
      <c r="AZ19" s="225">
        <v>10</v>
      </c>
      <c r="BA19" s="225">
        <v>17</v>
      </c>
      <c r="BB19" s="231">
        <v>24</v>
      </c>
      <c r="BC19" s="321"/>
      <c r="BD19" s="371"/>
      <c r="BE19" s="364"/>
      <c r="BF19" s="367"/>
      <c r="BG19" s="327"/>
      <c r="BH19" s="316"/>
      <c r="BI19" s="316"/>
      <c r="BJ19" s="361"/>
      <c r="BK19" s="352"/>
    </row>
    <row r="20" spans="1:64" ht="12.75" customHeight="1" x14ac:dyDescent="0.2">
      <c r="A20" s="340"/>
      <c r="B20" s="341"/>
      <c r="C20" s="225"/>
      <c r="D20" s="225"/>
      <c r="E20" s="225"/>
      <c r="F20" s="225"/>
      <c r="G20" s="375"/>
      <c r="H20" s="225"/>
      <c r="I20" s="225"/>
      <c r="J20" s="225"/>
      <c r="K20" s="293"/>
      <c r="L20" s="225"/>
      <c r="M20" s="225"/>
      <c r="N20" s="225"/>
      <c r="O20" s="225"/>
      <c r="P20" s="225"/>
      <c r="Q20" s="225"/>
      <c r="R20" s="225"/>
      <c r="S20" s="225"/>
      <c r="T20" s="293"/>
      <c r="U20" s="225"/>
      <c r="V20" s="225"/>
      <c r="W20" s="225"/>
      <c r="X20" s="293"/>
      <c r="Y20" s="225"/>
      <c r="Z20" s="225"/>
      <c r="AA20" s="225"/>
      <c r="AB20" s="293"/>
      <c r="AC20" s="225"/>
      <c r="AD20" s="225"/>
      <c r="AE20" s="225"/>
      <c r="AF20" s="225"/>
      <c r="AG20" s="293"/>
      <c r="AH20" s="225"/>
      <c r="AI20" s="225"/>
      <c r="AJ20" s="225"/>
      <c r="AK20" s="293"/>
      <c r="AL20" s="225"/>
      <c r="AM20" s="225"/>
      <c r="AN20" s="225"/>
      <c r="AO20" s="225"/>
      <c r="AP20" s="225"/>
      <c r="AQ20" s="225"/>
      <c r="AR20" s="225"/>
      <c r="AS20" s="225"/>
      <c r="AT20" s="293"/>
      <c r="AU20" s="225"/>
      <c r="AV20" s="225"/>
      <c r="AW20" s="225"/>
      <c r="AX20" s="293"/>
      <c r="AY20" s="225"/>
      <c r="AZ20" s="225"/>
      <c r="BA20" s="225"/>
      <c r="BB20" s="231"/>
      <c r="BC20" s="321"/>
      <c r="BD20" s="371"/>
      <c r="BE20" s="364"/>
      <c r="BF20" s="367"/>
      <c r="BG20" s="327"/>
      <c r="BH20" s="316"/>
      <c r="BI20" s="316"/>
      <c r="BJ20" s="361"/>
      <c r="BK20" s="352"/>
    </row>
    <row r="21" spans="1:64" ht="12.75" customHeight="1" x14ac:dyDescent="0.2">
      <c r="A21" s="340"/>
      <c r="B21" s="341"/>
      <c r="C21" s="225"/>
      <c r="D21" s="225"/>
      <c r="E21" s="225"/>
      <c r="F21" s="225"/>
      <c r="G21" s="375"/>
      <c r="H21" s="225"/>
      <c r="I21" s="225"/>
      <c r="J21" s="225"/>
      <c r="K21" s="293"/>
      <c r="L21" s="225"/>
      <c r="M21" s="225"/>
      <c r="N21" s="225"/>
      <c r="O21" s="225"/>
      <c r="P21" s="225"/>
      <c r="Q21" s="225"/>
      <c r="R21" s="225"/>
      <c r="S21" s="225"/>
      <c r="T21" s="293"/>
      <c r="U21" s="225"/>
      <c r="V21" s="225"/>
      <c r="W21" s="225"/>
      <c r="X21" s="293"/>
      <c r="Y21" s="225"/>
      <c r="Z21" s="225"/>
      <c r="AA21" s="225"/>
      <c r="AB21" s="293"/>
      <c r="AC21" s="225"/>
      <c r="AD21" s="225"/>
      <c r="AE21" s="225"/>
      <c r="AF21" s="225"/>
      <c r="AG21" s="293"/>
      <c r="AH21" s="225"/>
      <c r="AI21" s="225"/>
      <c r="AJ21" s="225"/>
      <c r="AK21" s="293"/>
      <c r="AL21" s="225"/>
      <c r="AM21" s="225"/>
      <c r="AN21" s="225"/>
      <c r="AO21" s="225"/>
      <c r="AP21" s="225"/>
      <c r="AQ21" s="225"/>
      <c r="AR21" s="225"/>
      <c r="AS21" s="225"/>
      <c r="AT21" s="293"/>
      <c r="AU21" s="225"/>
      <c r="AV21" s="225"/>
      <c r="AW21" s="225"/>
      <c r="AX21" s="293"/>
      <c r="AY21" s="225"/>
      <c r="AZ21" s="225"/>
      <c r="BA21" s="225"/>
      <c r="BB21" s="231"/>
      <c r="BC21" s="321"/>
      <c r="BD21" s="371"/>
      <c r="BE21" s="364"/>
      <c r="BF21" s="367"/>
      <c r="BG21" s="327"/>
      <c r="BH21" s="316"/>
      <c r="BI21" s="316"/>
      <c r="BJ21" s="361"/>
      <c r="BK21" s="352"/>
    </row>
    <row r="22" spans="1:64" ht="22.5" customHeight="1" thickBot="1" x14ac:dyDescent="0.25">
      <c r="A22" s="342"/>
      <c r="B22" s="343"/>
      <c r="C22" s="232"/>
      <c r="D22" s="232"/>
      <c r="E22" s="232"/>
      <c r="F22" s="232"/>
      <c r="G22" s="376"/>
      <c r="H22" s="232"/>
      <c r="I22" s="232"/>
      <c r="J22" s="232"/>
      <c r="K22" s="294"/>
      <c r="L22" s="232"/>
      <c r="M22" s="232"/>
      <c r="N22" s="232"/>
      <c r="O22" s="232"/>
      <c r="P22" s="232"/>
      <c r="Q22" s="232"/>
      <c r="R22" s="232"/>
      <c r="S22" s="232"/>
      <c r="T22" s="294"/>
      <c r="U22" s="232"/>
      <c r="V22" s="232"/>
      <c r="W22" s="232"/>
      <c r="X22" s="294"/>
      <c r="Y22" s="232"/>
      <c r="Z22" s="232"/>
      <c r="AA22" s="232"/>
      <c r="AB22" s="294"/>
      <c r="AC22" s="232"/>
      <c r="AD22" s="232"/>
      <c r="AE22" s="232"/>
      <c r="AF22" s="232"/>
      <c r="AG22" s="294"/>
      <c r="AH22" s="232"/>
      <c r="AI22" s="232"/>
      <c r="AJ22" s="232"/>
      <c r="AK22" s="294"/>
      <c r="AL22" s="232"/>
      <c r="AM22" s="232"/>
      <c r="AN22" s="232"/>
      <c r="AO22" s="232"/>
      <c r="AP22" s="232"/>
      <c r="AQ22" s="232"/>
      <c r="AR22" s="232"/>
      <c r="AS22" s="232"/>
      <c r="AT22" s="294"/>
      <c r="AU22" s="232"/>
      <c r="AV22" s="232"/>
      <c r="AW22" s="232"/>
      <c r="AX22" s="294"/>
      <c r="AY22" s="232"/>
      <c r="AZ22" s="232"/>
      <c r="BA22" s="232"/>
      <c r="BB22" s="233"/>
      <c r="BC22" s="322"/>
      <c r="BD22" s="372"/>
      <c r="BE22" s="365"/>
      <c r="BF22" s="368"/>
      <c r="BG22" s="328"/>
      <c r="BH22" s="317"/>
      <c r="BI22" s="317"/>
      <c r="BJ22" s="362"/>
      <c r="BK22" s="353"/>
    </row>
    <row r="23" spans="1:64" ht="1.5" hidden="1" customHeight="1" thickBot="1" x14ac:dyDescent="0.25">
      <c r="A23" s="334"/>
      <c r="B23" s="335"/>
      <c r="C23" s="165"/>
      <c r="D23" s="166"/>
      <c r="E23" s="166"/>
      <c r="F23" s="166"/>
      <c r="G23" s="167"/>
      <c r="H23" s="169"/>
      <c r="I23" s="166"/>
      <c r="J23" s="166"/>
      <c r="K23" s="166"/>
      <c r="L23" s="166"/>
      <c r="M23" s="166"/>
      <c r="N23" s="166"/>
      <c r="O23" s="166"/>
      <c r="P23" s="166"/>
      <c r="Q23" s="166"/>
      <c r="R23" s="169"/>
      <c r="S23" s="169"/>
      <c r="T23" s="169"/>
      <c r="U23" s="169"/>
      <c r="V23" s="166"/>
      <c r="W23" s="166"/>
      <c r="X23" s="167"/>
      <c r="Y23" s="166"/>
      <c r="Z23" s="166"/>
      <c r="AA23" s="166"/>
      <c r="AB23" s="166"/>
      <c r="AC23" s="166"/>
      <c r="AD23" s="166"/>
      <c r="AE23" s="166"/>
      <c r="AF23" s="166"/>
      <c r="AG23" s="166"/>
      <c r="AH23" s="169"/>
      <c r="AI23" s="166"/>
      <c r="AJ23" s="166"/>
      <c r="AK23" s="166"/>
      <c r="AL23" s="166"/>
      <c r="AM23" s="166"/>
      <c r="AN23" s="166"/>
      <c r="AO23" s="166"/>
      <c r="AP23" s="166"/>
      <c r="AQ23" s="166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221"/>
      <c r="BC23" s="171"/>
      <c r="BD23" s="172"/>
      <c r="BE23" s="173"/>
      <c r="BF23" s="174"/>
      <c r="BG23" s="172"/>
      <c r="BH23" s="173"/>
      <c r="BI23" s="173"/>
      <c r="BJ23" s="175"/>
      <c r="BK23" s="176"/>
      <c r="BL23" s="1"/>
    </row>
    <row r="24" spans="1:64" s="64" customFormat="1" ht="12.75" customHeight="1" thickBot="1" x14ac:dyDescent="0.25">
      <c r="A24" s="308">
        <v>1</v>
      </c>
      <c r="B24" s="309"/>
      <c r="C24" s="69"/>
      <c r="D24" s="69"/>
      <c r="E24" s="69"/>
      <c r="F24" s="69"/>
      <c r="G24" s="199"/>
      <c r="H24" s="168"/>
      <c r="I24" s="69"/>
      <c r="J24" s="69"/>
      <c r="K24" s="69"/>
      <c r="L24" s="69"/>
      <c r="M24" s="69"/>
      <c r="N24" s="69"/>
      <c r="O24" s="69"/>
      <c r="P24" s="69"/>
      <c r="Q24" s="69"/>
      <c r="R24" s="168" t="s">
        <v>223</v>
      </c>
      <c r="S24" s="168" t="s">
        <v>223</v>
      </c>
      <c r="T24" s="169" t="s">
        <v>48</v>
      </c>
      <c r="U24" s="169" t="s">
        <v>48</v>
      </c>
      <c r="V24" s="69"/>
      <c r="W24" s="69"/>
      <c r="X24" s="200"/>
      <c r="Y24" s="69"/>
      <c r="Z24" s="69"/>
      <c r="AA24" s="69"/>
      <c r="AB24" s="69"/>
      <c r="AC24" s="69"/>
      <c r="AD24" s="69"/>
      <c r="AE24" s="69"/>
      <c r="AF24" s="70"/>
      <c r="AG24" s="69"/>
      <c r="AH24" s="169"/>
      <c r="AI24" s="69"/>
      <c r="AJ24" s="71"/>
      <c r="AK24" s="71"/>
      <c r="AL24" s="71"/>
      <c r="AM24" s="71"/>
      <c r="AN24" s="72"/>
      <c r="AO24" s="72"/>
      <c r="AP24" s="72"/>
      <c r="AQ24" s="72"/>
      <c r="AR24" s="168" t="s">
        <v>223</v>
      </c>
      <c r="AS24" s="168" t="s">
        <v>223</v>
      </c>
      <c r="AT24" s="168" t="s">
        <v>48</v>
      </c>
      <c r="AU24" s="168" t="s">
        <v>48</v>
      </c>
      <c r="AV24" s="168" t="s">
        <v>48</v>
      </c>
      <c r="AW24" s="168" t="s">
        <v>48</v>
      </c>
      <c r="AX24" s="168" t="s">
        <v>48</v>
      </c>
      <c r="AY24" s="168" t="s">
        <v>48</v>
      </c>
      <c r="AZ24" s="168" t="s">
        <v>48</v>
      </c>
      <c r="BA24" s="168" t="s">
        <v>48</v>
      </c>
      <c r="BB24" s="170" t="s">
        <v>48</v>
      </c>
      <c r="BC24" s="201">
        <v>1</v>
      </c>
      <c r="BD24" s="195">
        <v>39</v>
      </c>
      <c r="BE24" s="195"/>
      <c r="BF24" s="195"/>
      <c r="BG24" s="195"/>
      <c r="BH24" s="195">
        <v>2</v>
      </c>
      <c r="BI24" s="195"/>
      <c r="BJ24" s="196">
        <v>11</v>
      </c>
      <c r="BK24" s="176">
        <f t="shared" ref="BK24:BK26" si="0">SUM(BD24:BJ24)</f>
        <v>52</v>
      </c>
      <c r="BL24" s="1"/>
    </row>
    <row r="25" spans="1:64" s="30" customFormat="1" ht="12.75" customHeight="1" thickBot="1" x14ac:dyDescent="0.25">
      <c r="A25" s="323">
        <v>2</v>
      </c>
      <c r="B25" s="324"/>
      <c r="C25" s="69"/>
      <c r="D25" s="69"/>
      <c r="E25" s="69"/>
      <c r="F25" s="69"/>
      <c r="G25" s="199"/>
      <c r="H25" s="168"/>
      <c r="I25" s="69"/>
      <c r="J25" s="69"/>
      <c r="K25" s="69"/>
      <c r="L25" s="69"/>
      <c r="M25" s="69"/>
      <c r="N25" s="69"/>
      <c r="O25" s="69"/>
      <c r="P25" s="69"/>
      <c r="Q25" s="69"/>
      <c r="R25" s="168" t="s">
        <v>223</v>
      </c>
      <c r="S25" s="168" t="s">
        <v>223</v>
      </c>
      <c r="T25" s="169" t="s">
        <v>48</v>
      </c>
      <c r="U25" s="169" t="s">
        <v>48</v>
      </c>
      <c r="V25" s="69"/>
      <c r="W25" s="69"/>
      <c r="X25" s="200"/>
      <c r="Y25" s="69"/>
      <c r="Z25" s="69"/>
      <c r="AA25" s="69"/>
      <c r="AB25" s="69"/>
      <c r="AC25" s="69"/>
      <c r="AD25" s="169"/>
      <c r="AE25" s="169"/>
      <c r="AF25" s="70"/>
      <c r="AG25" s="69"/>
      <c r="AH25" s="69"/>
      <c r="AI25" s="69"/>
      <c r="AJ25" s="71"/>
      <c r="AK25" s="71"/>
      <c r="AL25" s="71"/>
      <c r="AM25" s="71"/>
      <c r="AN25" s="72"/>
      <c r="AO25" s="203" t="s">
        <v>223</v>
      </c>
      <c r="AP25" s="203" t="s">
        <v>223</v>
      </c>
      <c r="AQ25" s="71">
        <v>0</v>
      </c>
      <c r="AR25" s="71">
        <v>8</v>
      </c>
      <c r="AS25" s="71">
        <v>8</v>
      </c>
      <c r="AT25" s="168" t="s">
        <v>48</v>
      </c>
      <c r="AU25" s="168" t="s">
        <v>48</v>
      </c>
      <c r="AV25" s="168" t="s">
        <v>48</v>
      </c>
      <c r="AW25" s="168" t="s">
        <v>48</v>
      </c>
      <c r="AX25" s="168" t="s">
        <v>48</v>
      </c>
      <c r="AY25" s="168" t="s">
        <v>48</v>
      </c>
      <c r="AZ25" s="168" t="s">
        <v>48</v>
      </c>
      <c r="BA25" s="168" t="s">
        <v>48</v>
      </c>
      <c r="BB25" s="170" t="s">
        <v>48</v>
      </c>
      <c r="BC25" s="201">
        <v>2</v>
      </c>
      <c r="BD25" s="195">
        <v>36</v>
      </c>
      <c r="BE25" s="195">
        <v>1</v>
      </c>
      <c r="BF25" s="195">
        <v>2</v>
      </c>
      <c r="BG25" s="195"/>
      <c r="BH25" s="195">
        <v>2</v>
      </c>
      <c r="BI25" s="195"/>
      <c r="BJ25" s="196">
        <v>11</v>
      </c>
      <c r="BK25" s="176">
        <f t="shared" si="0"/>
        <v>52</v>
      </c>
      <c r="BL25" s="1"/>
    </row>
    <row r="26" spans="1:64" ht="12.75" customHeight="1" thickBot="1" x14ac:dyDescent="0.25">
      <c r="A26" s="336">
        <v>3</v>
      </c>
      <c r="B26" s="337"/>
      <c r="C26" s="60"/>
      <c r="D26" s="60"/>
      <c r="E26" s="60"/>
      <c r="F26" s="60"/>
      <c r="G26" s="167"/>
      <c r="H26" s="168"/>
      <c r="I26" s="60"/>
      <c r="J26" s="60"/>
      <c r="K26" s="60"/>
      <c r="L26" s="60"/>
      <c r="M26" s="74"/>
      <c r="N26" s="74"/>
      <c r="O26" s="168" t="s">
        <v>223</v>
      </c>
      <c r="P26" s="168" t="s">
        <v>223</v>
      </c>
      <c r="Q26" s="75">
        <v>0</v>
      </c>
      <c r="R26" s="75">
        <v>8</v>
      </c>
      <c r="S26" s="75">
        <v>8</v>
      </c>
      <c r="T26" s="169" t="s">
        <v>48</v>
      </c>
      <c r="U26" s="169" t="s">
        <v>48</v>
      </c>
      <c r="V26" s="169"/>
      <c r="W26" s="60"/>
      <c r="X26" s="167"/>
      <c r="Y26" s="60"/>
      <c r="Z26" s="60"/>
      <c r="AA26" s="60"/>
      <c r="AB26" s="60"/>
      <c r="AC26" s="60"/>
      <c r="AD26" s="168" t="s">
        <v>223</v>
      </c>
      <c r="AE26" s="168" t="s">
        <v>223</v>
      </c>
      <c r="AF26" s="75">
        <v>0</v>
      </c>
      <c r="AG26" s="75">
        <v>0</v>
      </c>
      <c r="AH26" s="75">
        <v>8</v>
      </c>
      <c r="AI26" s="75">
        <v>8</v>
      </c>
      <c r="AJ26" s="77" t="s">
        <v>18</v>
      </c>
      <c r="AK26" s="77" t="s">
        <v>18</v>
      </c>
      <c r="AL26" s="77" t="s">
        <v>18</v>
      </c>
      <c r="AM26" s="77" t="s">
        <v>18</v>
      </c>
      <c r="AN26" s="77" t="s">
        <v>121</v>
      </c>
      <c r="AO26" s="77" t="s">
        <v>121</v>
      </c>
      <c r="AP26" s="77" t="s">
        <v>121</v>
      </c>
      <c r="AQ26" s="77" t="s">
        <v>121</v>
      </c>
      <c r="AR26" s="75" t="s">
        <v>10</v>
      </c>
      <c r="AS26" s="75" t="s">
        <v>10</v>
      </c>
      <c r="AT26" s="76"/>
      <c r="AU26" s="75"/>
      <c r="AV26" s="75"/>
      <c r="AW26" s="75"/>
      <c r="AX26" s="75"/>
      <c r="AY26" s="75"/>
      <c r="AZ26" s="75"/>
      <c r="BA26" s="75"/>
      <c r="BB26" s="75"/>
      <c r="BC26" s="202">
        <v>3</v>
      </c>
      <c r="BD26" s="197">
        <v>22</v>
      </c>
      <c r="BE26" s="197">
        <v>3</v>
      </c>
      <c r="BF26" s="197">
        <v>4</v>
      </c>
      <c r="BG26" s="197">
        <v>4</v>
      </c>
      <c r="BH26" s="197">
        <v>2</v>
      </c>
      <c r="BI26" s="197">
        <v>6</v>
      </c>
      <c r="BJ26" s="198">
        <v>2</v>
      </c>
      <c r="BK26" s="176">
        <f t="shared" si="0"/>
        <v>43</v>
      </c>
      <c r="BL26" s="1"/>
    </row>
    <row r="27" spans="1:64" ht="12.75" customHeight="1" thickBot="1" x14ac:dyDescent="0.25">
      <c r="B27" s="3"/>
      <c r="BB27" s="318" t="s">
        <v>14</v>
      </c>
      <c r="BC27" s="319"/>
      <c r="BD27" s="204">
        <f>BD23+BD24+BD25+BD26</f>
        <v>97</v>
      </c>
      <c r="BE27" s="204">
        <f t="shared" ref="BE27:BK27" si="1">BE23+BE24+BE25+BE26</f>
        <v>4</v>
      </c>
      <c r="BF27" s="204">
        <f t="shared" si="1"/>
        <v>6</v>
      </c>
      <c r="BG27" s="204">
        <f t="shared" si="1"/>
        <v>4</v>
      </c>
      <c r="BH27" s="204">
        <f t="shared" si="1"/>
        <v>6</v>
      </c>
      <c r="BI27" s="204">
        <f t="shared" si="1"/>
        <v>6</v>
      </c>
      <c r="BJ27" s="204">
        <f t="shared" si="1"/>
        <v>24</v>
      </c>
      <c r="BK27" s="204">
        <f t="shared" si="1"/>
        <v>147</v>
      </c>
    </row>
    <row r="28" spans="1:64" ht="12.75" customHeight="1" x14ac:dyDescent="0.2">
      <c r="A28" s="307" t="s">
        <v>15</v>
      </c>
      <c r="B28" s="307"/>
      <c r="C28" s="307"/>
      <c r="D28" s="307"/>
      <c r="E28" s="307"/>
      <c r="F28" s="307"/>
      <c r="G28" s="5"/>
      <c r="H28" s="307" t="s">
        <v>17</v>
      </c>
      <c r="I28" s="307"/>
      <c r="J28" s="307"/>
      <c r="K28" s="307"/>
      <c r="L28" s="307"/>
      <c r="M28" s="307"/>
      <c r="N28" s="307"/>
      <c r="O28" s="5"/>
      <c r="P28" s="307" t="s">
        <v>44</v>
      </c>
      <c r="Q28" s="307"/>
      <c r="R28" s="307"/>
      <c r="S28" s="307"/>
      <c r="T28" s="307"/>
      <c r="U28" s="307"/>
      <c r="V28" s="307"/>
      <c r="W28" s="10"/>
      <c r="X28" s="307" t="s">
        <v>45</v>
      </c>
      <c r="Y28" s="307"/>
      <c r="Z28" s="307"/>
      <c r="AA28" s="307"/>
      <c r="AB28" s="307"/>
      <c r="AC28" s="307"/>
      <c r="AD28" s="307"/>
      <c r="AE28" s="5"/>
      <c r="AF28" s="307" t="s">
        <v>46</v>
      </c>
      <c r="AG28" s="307"/>
      <c r="AH28" s="307"/>
      <c r="AI28" s="307"/>
      <c r="AJ28" s="307"/>
      <c r="AK28" s="307"/>
      <c r="AL28" s="307"/>
      <c r="AM28" s="5"/>
      <c r="AN28" s="307" t="s">
        <v>224</v>
      </c>
      <c r="AO28" s="307"/>
      <c r="AP28" s="307"/>
      <c r="AQ28" s="307"/>
      <c r="AR28" s="307"/>
      <c r="AS28" s="307"/>
      <c r="AT28" s="307"/>
      <c r="AU28" s="5"/>
      <c r="AV28" s="307" t="s">
        <v>47</v>
      </c>
      <c r="AW28" s="307"/>
      <c r="AX28" s="307"/>
      <c r="AY28" s="307"/>
      <c r="AZ28" s="307"/>
      <c r="BA28" s="307"/>
      <c r="BB28" s="307"/>
      <c r="BD28" s="307" t="s">
        <v>50</v>
      </c>
      <c r="BE28" s="307"/>
      <c r="BF28" s="307"/>
      <c r="BG28" s="307" t="s">
        <v>16</v>
      </c>
      <c r="BH28" s="307"/>
      <c r="BI28" s="307"/>
      <c r="BJ28" s="307"/>
      <c r="BK28" s="5"/>
    </row>
    <row r="29" spans="1:64" ht="12.75" customHeight="1" x14ac:dyDescent="0.2">
      <c r="A29" s="307"/>
      <c r="B29" s="307"/>
      <c r="C29" s="307"/>
      <c r="D29" s="307"/>
      <c r="E29" s="307"/>
      <c r="F29" s="307"/>
      <c r="G29" s="5"/>
      <c r="H29" s="307"/>
      <c r="I29" s="307"/>
      <c r="J29" s="307"/>
      <c r="K29" s="307"/>
      <c r="L29" s="307"/>
      <c r="M29" s="307"/>
      <c r="N29" s="307"/>
      <c r="O29" s="5"/>
      <c r="P29" s="307"/>
      <c r="Q29" s="307"/>
      <c r="R29" s="307"/>
      <c r="S29" s="307"/>
      <c r="T29" s="307"/>
      <c r="U29" s="307"/>
      <c r="V29" s="307"/>
      <c r="W29" s="10"/>
      <c r="X29" s="307"/>
      <c r="Y29" s="307"/>
      <c r="Z29" s="307"/>
      <c r="AA29" s="307"/>
      <c r="AB29" s="307"/>
      <c r="AC29" s="307"/>
      <c r="AD29" s="307"/>
      <c r="AE29" s="5"/>
      <c r="AF29" s="307"/>
      <c r="AG29" s="307"/>
      <c r="AH29" s="307"/>
      <c r="AI29" s="307"/>
      <c r="AJ29" s="307"/>
      <c r="AK29" s="307"/>
      <c r="AL29" s="307"/>
      <c r="AM29" s="5"/>
      <c r="AN29" s="307"/>
      <c r="AO29" s="307"/>
      <c r="AP29" s="307"/>
      <c r="AQ29" s="307"/>
      <c r="AR29" s="307"/>
      <c r="AS29" s="307"/>
      <c r="AT29" s="307"/>
      <c r="AU29" s="5"/>
      <c r="AV29" s="307"/>
      <c r="AW29" s="307"/>
      <c r="AX29" s="307"/>
      <c r="AY29" s="307"/>
      <c r="AZ29" s="307"/>
      <c r="BA29" s="307"/>
      <c r="BB29" s="307"/>
      <c r="BD29" s="307"/>
      <c r="BE29" s="307"/>
      <c r="BF29" s="307"/>
      <c r="BG29" s="307"/>
      <c r="BH29" s="307"/>
      <c r="BI29" s="307"/>
      <c r="BJ29" s="307"/>
      <c r="BK29" s="5"/>
    </row>
    <row r="30" spans="1:64" ht="12.75" customHeight="1" x14ac:dyDescent="0.2">
      <c r="A30" s="307"/>
      <c r="B30" s="307"/>
      <c r="C30" s="307"/>
      <c r="D30" s="307"/>
      <c r="E30" s="307"/>
      <c r="F30" s="307"/>
      <c r="G30" s="5"/>
      <c r="H30" s="307"/>
      <c r="I30" s="307"/>
      <c r="J30" s="307"/>
      <c r="K30" s="307"/>
      <c r="L30" s="307"/>
      <c r="M30" s="307"/>
      <c r="N30" s="307"/>
      <c r="O30" s="5"/>
      <c r="P30" s="307"/>
      <c r="Q30" s="307"/>
      <c r="R30" s="307"/>
      <c r="S30" s="307"/>
      <c r="T30" s="307"/>
      <c r="U30" s="307"/>
      <c r="V30" s="307"/>
      <c r="W30" s="10"/>
      <c r="X30" s="307"/>
      <c r="Y30" s="307"/>
      <c r="Z30" s="307"/>
      <c r="AA30" s="307"/>
      <c r="AB30" s="307"/>
      <c r="AC30" s="307"/>
      <c r="AD30" s="307"/>
      <c r="AE30" s="5"/>
      <c r="AF30" s="307"/>
      <c r="AG30" s="307"/>
      <c r="AH30" s="307"/>
      <c r="AI30" s="307"/>
      <c r="AJ30" s="307"/>
      <c r="AK30" s="307"/>
      <c r="AL30" s="307"/>
      <c r="AM30" s="5"/>
      <c r="AN30" s="307"/>
      <c r="AO30" s="307"/>
      <c r="AP30" s="307"/>
      <c r="AQ30" s="307"/>
      <c r="AR30" s="307"/>
      <c r="AS30" s="307"/>
      <c r="AT30" s="307"/>
      <c r="AU30" s="5"/>
      <c r="AV30" s="307"/>
      <c r="AW30" s="307"/>
      <c r="AX30" s="307"/>
      <c r="AY30" s="307"/>
      <c r="AZ30" s="307"/>
      <c r="BA30" s="307"/>
      <c r="BB30" s="307"/>
      <c r="BD30" s="307"/>
      <c r="BE30" s="307"/>
      <c r="BF30" s="307"/>
      <c r="BG30" s="307"/>
      <c r="BH30" s="307"/>
      <c r="BI30" s="307"/>
      <c r="BJ30" s="307"/>
      <c r="BK30" s="5"/>
    </row>
    <row r="31" spans="1:64" ht="9" customHeight="1" x14ac:dyDescent="0.2">
      <c r="A31" s="307"/>
      <c r="B31" s="307"/>
      <c r="C31" s="307"/>
      <c r="D31" s="307"/>
      <c r="E31" s="307"/>
      <c r="F31" s="307"/>
      <c r="G31" s="5"/>
      <c r="H31" s="307"/>
      <c r="I31" s="307"/>
      <c r="J31" s="307"/>
      <c r="K31" s="307"/>
      <c r="L31" s="307"/>
      <c r="M31" s="307"/>
      <c r="N31" s="307"/>
      <c r="O31" s="5"/>
      <c r="P31" s="307"/>
      <c r="Q31" s="307"/>
      <c r="R31" s="307"/>
      <c r="S31" s="307"/>
      <c r="T31" s="307"/>
      <c r="U31" s="307"/>
      <c r="V31" s="307"/>
      <c r="W31" s="10"/>
      <c r="X31" s="307"/>
      <c r="Y31" s="307"/>
      <c r="Z31" s="307"/>
      <c r="AA31" s="307"/>
      <c r="AB31" s="307"/>
      <c r="AC31" s="307"/>
      <c r="AD31" s="307"/>
      <c r="AE31" s="5"/>
      <c r="AF31" s="307"/>
      <c r="AG31" s="307"/>
      <c r="AH31" s="307"/>
      <c r="AI31" s="307"/>
      <c r="AJ31" s="307"/>
      <c r="AK31" s="307"/>
      <c r="AL31" s="307"/>
      <c r="AM31" s="5"/>
      <c r="AN31" s="307"/>
      <c r="AO31" s="307"/>
      <c r="AP31" s="307"/>
      <c r="AQ31" s="307"/>
      <c r="AR31" s="307"/>
      <c r="AS31" s="307"/>
      <c r="AT31" s="307"/>
      <c r="AU31" s="5"/>
      <c r="AV31" s="307"/>
      <c r="AW31" s="307"/>
      <c r="AX31" s="307"/>
      <c r="AY31" s="307"/>
      <c r="AZ31" s="307"/>
      <c r="BA31" s="307"/>
      <c r="BB31" s="307"/>
      <c r="BD31" s="307"/>
      <c r="BE31" s="307"/>
      <c r="BF31" s="307"/>
      <c r="BG31" s="307"/>
      <c r="BH31" s="307"/>
      <c r="BI31" s="307"/>
      <c r="BJ31" s="307"/>
      <c r="BK31" s="5"/>
    </row>
    <row r="32" spans="1:64" ht="0.75" hidden="1" customHeight="1" x14ac:dyDescent="0.2">
      <c r="A32" s="307"/>
      <c r="B32" s="307"/>
      <c r="C32" s="307"/>
      <c r="D32" s="307"/>
      <c r="E32" s="307"/>
      <c r="F32" s="307"/>
      <c r="G32" s="5"/>
      <c r="H32" s="307"/>
      <c r="I32" s="307"/>
      <c r="J32" s="307"/>
      <c r="K32" s="307"/>
      <c r="L32" s="307"/>
      <c r="M32" s="307"/>
      <c r="N32" s="307"/>
      <c r="O32" s="5"/>
      <c r="P32" s="307"/>
      <c r="Q32" s="307"/>
      <c r="R32" s="307"/>
      <c r="S32" s="307"/>
      <c r="T32" s="307"/>
      <c r="U32" s="307"/>
      <c r="V32" s="307"/>
      <c r="W32" s="10"/>
      <c r="X32" s="307"/>
      <c r="Y32" s="307"/>
      <c r="Z32" s="307"/>
      <c r="AA32" s="307"/>
      <c r="AB32" s="307"/>
      <c r="AC32" s="307"/>
      <c r="AD32" s="307"/>
      <c r="AE32" s="5"/>
      <c r="AF32" s="307"/>
      <c r="AG32" s="307"/>
      <c r="AH32" s="307"/>
      <c r="AI32" s="307"/>
      <c r="AJ32" s="307"/>
      <c r="AK32" s="307"/>
      <c r="AL32" s="307"/>
      <c r="AM32" s="5"/>
      <c r="AN32" s="307"/>
      <c r="AO32" s="307"/>
      <c r="AP32" s="307"/>
      <c r="AQ32" s="307"/>
      <c r="AR32" s="307"/>
      <c r="AS32" s="307"/>
      <c r="AT32" s="307"/>
      <c r="AU32" s="5"/>
      <c r="AV32" s="307"/>
      <c r="AW32" s="307"/>
      <c r="AX32" s="307"/>
      <c r="AY32" s="307"/>
      <c r="AZ32" s="307"/>
      <c r="BA32" s="307"/>
      <c r="BB32" s="307"/>
      <c r="BD32" s="307"/>
      <c r="BE32" s="307"/>
      <c r="BF32" s="307"/>
      <c r="BG32" s="307"/>
      <c r="BH32" s="307"/>
      <c r="BI32" s="307"/>
      <c r="BJ32" s="307"/>
      <c r="BK32" s="5"/>
    </row>
    <row r="33" spans="2:63" ht="12.75" customHeight="1" x14ac:dyDescent="0.2">
      <c r="B33" s="3"/>
      <c r="C33" s="7"/>
      <c r="D33" s="7"/>
      <c r="E33" s="7"/>
      <c r="F33" s="7"/>
      <c r="G33" s="7"/>
      <c r="H33" s="7"/>
      <c r="I33" s="5"/>
      <c r="J33" s="5"/>
      <c r="K33" s="5"/>
      <c r="L33" s="7"/>
      <c r="M33" s="7"/>
      <c r="N33" s="7"/>
      <c r="O33" s="7"/>
      <c r="P33" s="7"/>
      <c r="Q33" s="8"/>
      <c r="R33" s="9"/>
      <c r="S33" s="7"/>
      <c r="T33" s="7"/>
      <c r="U33" s="7"/>
      <c r="V33" s="7"/>
      <c r="W33" s="7"/>
      <c r="X33" s="7"/>
      <c r="Y33" s="7"/>
      <c r="Z33" s="7"/>
      <c r="AA33" s="4"/>
      <c r="AB33" s="4"/>
      <c r="AC33" s="7"/>
      <c r="AD33" s="7"/>
      <c r="AE33" s="7"/>
      <c r="AF33" s="7"/>
      <c r="AG33" s="7"/>
      <c r="AH33" s="7"/>
      <c r="AI33" s="5"/>
      <c r="AJ33" s="5"/>
      <c r="AK33" s="5"/>
      <c r="AL33" s="7"/>
      <c r="AM33" s="7"/>
      <c r="AN33" s="7"/>
      <c r="AO33" s="7"/>
      <c r="AP33" s="7"/>
      <c r="AQ33" s="4"/>
      <c r="AR33" s="4"/>
      <c r="AS33" s="7"/>
      <c r="AT33" s="7"/>
      <c r="AU33" s="7"/>
      <c r="AV33" s="7"/>
      <c r="AW33" s="7"/>
      <c r="AX33" s="7"/>
      <c r="AY33" s="4"/>
      <c r="AZ33" s="4"/>
      <c r="BA33" s="7"/>
      <c r="BB33" s="7"/>
      <c r="BC33" s="7"/>
      <c r="BD33" s="4"/>
      <c r="BE33" s="7"/>
      <c r="BF33" s="7"/>
      <c r="BG33" s="4"/>
      <c r="BH33" s="5"/>
      <c r="BI33" s="5"/>
      <c r="BJ33" s="5"/>
      <c r="BK33" s="5"/>
    </row>
    <row r="34" spans="2:63" ht="12.75" customHeight="1" x14ac:dyDescent="0.2">
      <c r="J34" s="301"/>
      <c r="K34" s="302"/>
      <c r="L34" s="303"/>
      <c r="O34" s="5"/>
      <c r="P34" s="5"/>
      <c r="R34" s="301" t="s">
        <v>20</v>
      </c>
      <c r="S34" s="302"/>
      <c r="T34" s="303"/>
      <c r="Z34" s="301">
        <v>8</v>
      </c>
      <c r="AA34" s="302"/>
      <c r="AB34" s="303"/>
      <c r="AH34" s="301" t="s">
        <v>18</v>
      </c>
      <c r="AI34" s="302"/>
      <c r="AJ34" s="303"/>
      <c r="AP34" s="301" t="s">
        <v>19</v>
      </c>
      <c r="AQ34" s="302"/>
      <c r="AR34" s="303"/>
      <c r="AX34" s="301" t="s">
        <v>10</v>
      </c>
      <c r="AY34" s="302"/>
      <c r="AZ34" s="303"/>
      <c r="BE34" s="310" t="s">
        <v>51</v>
      </c>
      <c r="BF34" s="303"/>
      <c r="BH34" s="310" t="s">
        <v>48</v>
      </c>
      <c r="BI34" s="303"/>
      <c r="BJ34" s="5"/>
      <c r="BK34" s="5"/>
    </row>
    <row r="35" spans="2:63" ht="12.75" customHeight="1" x14ac:dyDescent="0.2">
      <c r="J35" s="304"/>
      <c r="K35" s="305"/>
      <c r="L35" s="306"/>
      <c r="O35" s="5"/>
      <c r="P35" s="5"/>
      <c r="R35" s="304"/>
      <c r="S35" s="305"/>
      <c r="T35" s="306"/>
      <c r="Z35" s="304"/>
      <c r="AA35" s="305"/>
      <c r="AB35" s="306"/>
      <c r="AH35" s="304"/>
      <c r="AI35" s="305"/>
      <c r="AJ35" s="306"/>
      <c r="AP35" s="304"/>
      <c r="AQ35" s="305"/>
      <c r="AR35" s="306"/>
      <c r="AX35" s="304"/>
      <c r="AY35" s="305"/>
      <c r="AZ35" s="306"/>
      <c r="BE35" s="304"/>
      <c r="BF35" s="306"/>
      <c r="BH35" s="304"/>
      <c r="BI35" s="306"/>
      <c r="BJ35" s="5"/>
      <c r="BK35" s="5"/>
    </row>
    <row r="36" spans="2:63" ht="12.75" customHeight="1" x14ac:dyDescent="0.2">
      <c r="O36" s="5"/>
      <c r="P36" s="5"/>
      <c r="BF36" s="5"/>
      <c r="BH36" s="5"/>
      <c r="BI36" s="5"/>
      <c r="BJ36" s="5"/>
      <c r="BK36" s="5"/>
    </row>
    <row r="37" spans="2:63" x14ac:dyDescent="0.2">
      <c r="Q37" s="5"/>
      <c r="R37" s="5"/>
      <c r="S37" s="5"/>
      <c r="T37" s="5"/>
      <c r="U37" s="5"/>
      <c r="V37" s="5"/>
      <c r="W37" s="5"/>
    </row>
    <row r="38" spans="2:63" x14ac:dyDescent="0.2">
      <c r="Q38" s="5"/>
      <c r="R38" s="5"/>
      <c r="S38" s="5"/>
      <c r="T38" s="5"/>
      <c r="U38" s="5"/>
      <c r="V38" s="5"/>
      <c r="W38" s="5"/>
    </row>
    <row r="39" spans="2:63" x14ac:dyDescent="0.2">
      <c r="Q39" s="5"/>
      <c r="R39" s="5"/>
      <c r="S39" s="5"/>
      <c r="T39" s="5"/>
      <c r="U39" s="5"/>
      <c r="V39" s="5"/>
      <c r="W39" s="5"/>
    </row>
  </sheetData>
  <mergeCells count="72">
    <mergeCell ref="BK13:BK22"/>
    <mergeCell ref="BC12:BK12"/>
    <mergeCell ref="V4:AZ4"/>
    <mergeCell ref="V7:AZ7"/>
    <mergeCell ref="V8:AZ8"/>
    <mergeCell ref="V10:AZ10"/>
    <mergeCell ref="V9:AZ9"/>
    <mergeCell ref="BJ13:BJ22"/>
    <mergeCell ref="BE13:BE22"/>
    <mergeCell ref="BF15:BF22"/>
    <mergeCell ref="BD13:BD22"/>
    <mergeCell ref="A12:BB12"/>
    <mergeCell ref="C13:F14"/>
    <mergeCell ref="T13:T22"/>
    <mergeCell ref="V5:AZ5"/>
    <mergeCell ref="G13:G22"/>
    <mergeCell ref="BC2:BK2"/>
    <mergeCell ref="BC4:BK4"/>
    <mergeCell ref="BC3:BK3"/>
    <mergeCell ref="V3:AZ3"/>
    <mergeCell ref="BC5:BK5"/>
    <mergeCell ref="V1:AZ1"/>
    <mergeCell ref="BC1:BK1"/>
    <mergeCell ref="V11:AZ11"/>
    <mergeCell ref="A23:B23"/>
    <mergeCell ref="A28:F32"/>
    <mergeCell ref="AN28:AT32"/>
    <mergeCell ref="A26:B26"/>
    <mergeCell ref="A13:B22"/>
    <mergeCell ref="Y13:AA14"/>
    <mergeCell ref="K13:K22"/>
    <mergeCell ref="V6:AZ6"/>
    <mergeCell ref="AB13:AB22"/>
    <mergeCell ref="X13:X22"/>
    <mergeCell ref="P13:S14"/>
    <mergeCell ref="AK13:AK22"/>
    <mergeCell ref="V2:AZ2"/>
    <mergeCell ref="A24:B24"/>
    <mergeCell ref="BE34:BF35"/>
    <mergeCell ref="BH34:BI35"/>
    <mergeCell ref="BF13:BG14"/>
    <mergeCell ref="BI13:BI22"/>
    <mergeCell ref="BH13:BH22"/>
    <mergeCell ref="BG28:BJ32"/>
    <mergeCell ref="BD28:BF32"/>
    <mergeCell ref="BB27:BC27"/>
    <mergeCell ref="AX13:AX22"/>
    <mergeCell ref="BC13:BC22"/>
    <mergeCell ref="A25:B25"/>
    <mergeCell ref="AX34:AZ35"/>
    <mergeCell ref="AY13:BB14"/>
    <mergeCell ref="BG15:BG22"/>
    <mergeCell ref="H13:J14"/>
    <mergeCell ref="L13:O14"/>
    <mergeCell ref="AG13:AG22"/>
    <mergeCell ref="AH13:AJ14"/>
    <mergeCell ref="AL13:AO14"/>
    <mergeCell ref="U13:W14"/>
    <mergeCell ref="AC13:AF14"/>
    <mergeCell ref="J34:L35"/>
    <mergeCell ref="R34:T35"/>
    <mergeCell ref="Z34:AB35"/>
    <mergeCell ref="X28:AD32"/>
    <mergeCell ref="AP34:AR35"/>
    <mergeCell ref="H28:N32"/>
    <mergeCell ref="AF28:AL32"/>
    <mergeCell ref="P28:V32"/>
    <mergeCell ref="AT13:AT22"/>
    <mergeCell ref="AU13:AW14"/>
    <mergeCell ref="AP13:AS14"/>
    <mergeCell ref="AH34:AJ35"/>
    <mergeCell ref="AV28:BB32"/>
  </mergeCells>
  <phoneticPr fontId="4" type="noConversion"/>
  <pageMargins left="0.55118110236220474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zoomScale="85" zoomScaleNormal="85" zoomScaleSheetLayoutView="130" workbookViewId="0">
      <selection activeCell="Q24" sqref="Q24"/>
    </sheetView>
  </sheetViews>
  <sheetFormatPr defaultRowHeight="12.75" x14ac:dyDescent="0.2"/>
  <cols>
    <col min="1" max="1" width="11.5703125" style="17" customWidth="1"/>
    <col min="2" max="2" width="73.85546875" style="17" customWidth="1"/>
    <col min="3" max="3" width="8.140625" style="16" customWidth="1"/>
    <col min="4" max="4" width="5.85546875" style="16" customWidth="1"/>
    <col min="5" max="5" width="6.5703125" style="16" customWidth="1"/>
    <col min="6" max="7" width="6.5703125" style="226" customWidth="1"/>
    <col min="8" max="8" width="7.28515625" style="16" customWidth="1"/>
    <col min="9" max="10" width="7.28515625" style="226" customWidth="1"/>
    <col min="11" max="11" width="6.85546875" style="16" customWidth="1"/>
    <col min="12" max="12" width="7.140625" style="16" customWidth="1"/>
    <col min="13" max="13" width="8.5703125" style="16" customWidth="1"/>
    <col min="14" max="14" width="7.28515625" style="16" customWidth="1"/>
    <col min="15" max="15" width="6.7109375" style="16" customWidth="1"/>
    <col min="16" max="16" width="7.28515625" style="16" customWidth="1"/>
    <col min="17" max="17" width="7.42578125" style="16" customWidth="1"/>
    <col min="18" max="19" width="6.5703125" style="45" hidden="1" customWidth="1"/>
    <col min="20" max="20" width="6.140625" style="16" customWidth="1"/>
    <col min="21" max="21" width="6.5703125" style="16" customWidth="1"/>
    <col min="22" max="22" width="6.42578125" style="16" customWidth="1"/>
    <col min="23" max="24" width="6.7109375" style="16" customWidth="1"/>
    <col min="25" max="25" width="4.140625" style="16" hidden="1" customWidth="1"/>
    <col min="26" max="26" width="6.7109375" style="17" customWidth="1"/>
    <col min="27" max="16384" width="9.140625" style="17"/>
  </cols>
  <sheetData>
    <row r="1" spans="1:26" ht="15.75" x14ac:dyDescent="0.2">
      <c r="A1" s="389" t="s">
        <v>21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6" x14ac:dyDescent="0.2">
      <c r="D2" s="61"/>
      <c r="E2" s="59"/>
    </row>
    <row r="3" spans="1:26" ht="27" customHeight="1" x14ac:dyDescent="0.2">
      <c r="A3" s="390" t="s">
        <v>22</v>
      </c>
      <c r="B3" s="393" t="s">
        <v>258</v>
      </c>
      <c r="C3" s="398" t="s">
        <v>65</v>
      </c>
      <c r="D3" s="411"/>
      <c r="E3" s="412"/>
      <c r="F3" s="416" t="s">
        <v>260</v>
      </c>
      <c r="G3" s="417"/>
      <c r="H3" s="377" t="s">
        <v>27</v>
      </c>
      <c r="I3" s="378"/>
      <c r="J3" s="379"/>
      <c r="K3" s="378" t="s">
        <v>266</v>
      </c>
      <c r="L3" s="378"/>
      <c r="M3" s="378"/>
      <c r="N3" s="378"/>
      <c r="O3" s="379"/>
      <c r="P3" s="398" t="s">
        <v>61</v>
      </c>
      <c r="Q3" s="399"/>
      <c r="R3" s="398" t="s">
        <v>120</v>
      </c>
      <c r="S3" s="412"/>
      <c r="T3" s="412"/>
      <c r="U3" s="412"/>
      <c r="V3" s="412"/>
      <c r="W3" s="412"/>
      <c r="X3" s="412"/>
      <c r="Y3" s="412"/>
      <c r="Z3" s="425"/>
    </row>
    <row r="4" spans="1:26" ht="15" customHeight="1" x14ac:dyDescent="0.2">
      <c r="A4" s="391"/>
      <c r="B4" s="394"/>
      <c r="C4" s="413"/>
      <c r="D4" s="411"/>
      <c r="E4" s="411"/>
      <c r="F4" s="418"/>
      <c r="G4" s="419"/>
      <c r="H4" s="405" t="s">
        <v>28</v>
      </c>
      <c r="I4" s="380" t="s">
        <v>32</v>
      </c>
      <c r="J4" s="382" t="s">
        <v>265</v>
      </c>
      <c r="K4" s="402" t="s">
        <v>32</v>
      </c>
      <c r="L4" s="396" t="s">
        <v>29</v>
      </c>
      <c r="M4" s="397"/>
      <c r="N4" s="397"/>
      <c r="O4" s="397"/>
      <c r="P4" s="400"/>
      <c r="Q4" s="401"/>
      <c r="R4" s="414"/>
      <c r="S4" s="415"/>
      <c r="T4" s="415"/>
      <c r="U4" s="415"/>
      <c r="V4" s="415"/>
      <c r="W4" s="415"/>
      <c r="X4" s="415"/>
      <c r="Y4" s="415"/>
      <c r="Z4" s="426"/>
    </row>
    <row r="5" spans="1:26" ht="18" customHeight="1" x14ac:dyDescent="0.2">
      <c r="A5" s="391"/>
      <c r="B5" s="394"/>
      <c r="C5" s="414"/>
      <c r="D5" s="415"/>
      <c r="E5" s="415"/>
      <c r="F5" s="420"/>
      <c r="G5" s="421"/>
      <c r="H5" s="406"/>
      <c r="I5" s="381"/>
      <c r="J5" s="383"/>
      <c r="K5" s="403"/>
      <c r="L5" s="407" t="s">
        <v>30</v>
      </c>
      <c r="M5" s="410" t="s">
        <v>31</v>
      </c>
      <c r="N5" s="410"/>
      <c r="O5" s="410"/>
      <c r="P5" s="402" t="s">
        <v>35</v>
      </c>
      <c r="Q5" s="402" t="s">
        <v>36</v>
      </c>
      <c r="R5" s="304"/>
      <c r="S5" s="306"/>
      <c r="T5" s="304" t="s">
        <v>273</v>
      </c>
      <c r="U5" s="306"/>
      <c r="V5" s="304" t="s">
        <v>24</v>
      </c>
      <c r="W5" s="306"/>
      <c r="X5" s="304" t="s">
        <v>165</v>
      </c>
      <c r="Y5" s="305"/>
      <c r="Z5" s="306"/>
    </row>
    <row r="6" spans="1:26" ht="113.25" customHeight="1" thickBot="1" x14ac:dyDescent="0.25">
      <c r="A6" s="392"/>
      <c r="B6" s="395"/>
      <c r="C6" s="12" t="s">
        <v>63</v>
      </c>
      <c r="D6" s="12" t="s">
        <v>64</v>
      </c>
      <c r="E6" s="12" t="s">
        <v>259</v>
      </c>
      <c r="F6" s="234" t="s">
        <v>261</v>
      </c>
      <c r="G6" s="235" t="s">
        <v>262</v>
      </c>
      <c r="H6" s="406"/>
      <c r="I6" s="381"/>
      <c r="J6" s="383"/>
      <c r="K6" s="404"/>
      <c r="L6" s="408"/>
      <c r="M6" s="29" t="s">
        <v>132</v>
      </c>
      <c r="N6" s="18" t="s">
        <v>33</v>
      </c>
      <c r="O6" s="18" t="s">
        <v>34</v>
      </c>
      <c r="P6" s="409"/>
      <c r="Q6" s="409"/>
      <c r="R6" s="34"/>
      <c r="S6" s="35"/>
      <c r="T6" s="34" t="s">
        <v>274</v>
      </c>
      <c r="U6" s="35" t="s">
        <v>275</v>
      </c>
      <c r="V6" s="35" t="s">
        <v>277</v>
      </c>
      <c r="W6" s="35" t="s">
        <v>276</v>
      </c>
      <c r="X6" s="35" t="s">
        <v>278</v>
      </c>
      <c r="Y6" s="35" t="s">
        <v>166</v>
      </c>
      <c r="Z6" s="35" t="s">
        <v>279</v>
      </c>
    </row>
    <row r="7" spans="1:26" s="53" customFormat="1" ht="17.25" customHeight="1" thickBot="1" x14ac:dyDescent="0.25">
      <c r="A7" s="99"/>
      <c r="B7" s="100" t="s">
        <v>172</v>
      </c>
      <c r="C7" s="229">
        <v>8</v>
      </c>
      <c r="D7" s="229">
        <v>20</v>
      </c>
      <c r="E7" s="258">
        <v>2</v>
      </c>
      <c r="F7" s="277">
        <v>31</v>
      </c>
      <c r="G7" s="258">
        <v>5</v>
      </c>
      <c r="H7" s="255">
        <f>H8+H14+H17</f>
        <v>3186</v>
      </c>
      <c r="I7" s="255">
        <f t="shared" ref="I7:J7" si="0">I8+I14+I17</f>
        <v>1062</v>
      </c>
      <c r="J7" s="251">
        <f t="shared" si="0"/>
        <v>2124</v>
      </c>
      <c r="K7" s="255">
        <f t="shared" ref="K7:Z7" si="1">K8+K14+K17</f>
        <v>2706</v>
      </c>
      <c r="L7" s="101">
        <f t="shared" si="1"/>
        <v>480</v>
      </c>
      <c r="M7" s="101">
        <f t="shared" si="1"/>
        <v>240</v>
      </c>
      <c r="N7" s="101">
        <f t="shared" si="1"/>
        <v>228</v>
      </c>
      <c r="O7" s="101">
        <f t="shared" si="1"/>
        <v>12</v>
      </c>
      <c r="P7" s="101">
        <f t="shared" si="1"/>
        <v>144</v>
      </c>
      <c r="Q7" s="101">
        <f t="shared" si="1"/>
        <v>216</v>
      </c>
      <c r="R7" s="101">
        <f t="shared" si="1"/>
        <v>0</v>
      </c>
      <c r="S7" s="101">
        <f t="shared" si="1"/>
        <v>0</v>
      </c>
      <c r="T7" s="101">
        <f t="shared" si="1"/>
        <v>80</v>
      </c>
      <c r="U7" s="101">
        <f t="shared" si="1"/>
        <v>80</v>
      </c>
      <c r="V7" s="101">
        <f t="shared" si="1"/>
        <v>80</v>
      </c>
      <c r="W7" s="101">
        <f t="shared" si="1"/>
        <v>80</v>
      </c>
      <c r="X7" s="101">
        <f t="shared" si="1"/>
        <v>80</v>
      </c>
      <c r="Y7" s="101">
        <f t="shared" si="1"/>
        <v>0</v>
      </c>
      <c r="Z7" s="101">
        <f t="shared" si="1"/>
        <v>80</v>
      </c>
    </row>
    <row r="8" spans="1:26" s="47" customFormat="1" ht="16.5" customHeight="1" thickBot="1" x14ac:dyDescent="0.25">
      <c r="A8" s="102" t="s">
        <v>82</v>
      </c>
      <c r="B8" s="102" t="s">
        <v>173</v>
      </c>
      <c r="C8" s="223">
        <v>0</v>
      </c>
      <c r="D8" s="103">
        <v>4</v>
      </c>
      <c r="E8" s="259"/>
      <c r="F8" s="278">
        <v>4</v>
      </c>
      <c r="G8" s="259">
        <v>1</v>
      </c>
      <c r="H8" s="248">
        <f t="shared" ref="H8:H53" si="2">K8+L8</f>
        <v>583</v>
      </c>
      <c r="I8" s="248">
        <f t="shared" ref="I8:N8" si="3">I9+I10+I11+I12+I13</f>
        <v>194</v>
      </c>
      <c r="J8" s="251">
        <f t="shared" si="3"/>
        <v>389</v>
      </c>
      <c r="K8" s="255">
        <f t="shared" si="3"/>
        <v>541</v>
      </c>
      <c r="L8" s="101">
        <f t="shared" si="3"/>
        <v>42</v>
      </c>
      <c r="M8" s="101">
        <f t="shared" si="3"/>
        <v>26</v>
      </c>
      <c r="N8" s="101">
        <f t="shared" si="3"/>
        <v>16</v>
      </c>
      <c r="O8" s="101">
        <f>SUM(O9:O13)</f>
        <v>0</v>
      </c>
      <c r="P8" s="101">
        <f>SUM(P9:P13)</f>
        <v>0</v>
      </c>
      <c r="Q8" s="101">
        <f>SUM(Q9:Q13)</f>
        <v>0</v>
      </c>
      <c r="R8" s="101">
        <f>SUM(R9:R13)</f>
        <v>0</v>
      </c>
      <c r="S8" s="101">
        <f>SUM(S9:S13)</f>
        <v>0</v>
      </c>
      <c r="T8" s="101">
        <f>T9+T10+T11+T12+T13</f>
        <v>30</v>
      </c>
      <c r="U8" s="101">
        <f>U9+U10+U11+U12+U13</f>
        <v>12</v>
      </c>
      <c r="V8" s="101">
        <f>V9+V10+V11+V12+V13</f>
        <v>0</v>
      </c>
      <c r="W8" s="101">
        <f>W9+W10+W11+W12+W13</f>
        <v>0</v>
      </c>
      <c r="X8" s="101">
        <f t="shared" ref="X8:Z8" si="4">X9+X10+X11+X12+X13</f>
        <v>0</v>
      </c>
      <c r="Y8" s="101">
        <f t="shared" si="4"/>
        <v>0</v>
      </c>
      <c r="Z8" s="101">
        <f t="shared" si="4"/>
        <v>0</v>
      </c>
    </row>
    <row r="9" spans="1:26" s="53" customFormat="1" ht="15" customHeight="1" x14ac:dyDescent="0.2">
      <c r="A9" s="85" t="s">
        <v>83</v>
      </c>
      <c r="B9" s="85" t="s">
        <v>84</v>
      </c>
      <c r="C9" s="104"/>
      <c r="D9" s="104">
        <v>1</v>
      </c>
      <c r="E9" s="237"/>
      <c r="F9" s="236">
        <v>1</v>
      </c>
      <c r="G9" s="237"/>
      <c r="H9" s="256">
        <f t="shared" si="2"/>
        <v>67</v>
      </c>
      <c r="I9" s="105">
        <v>16</v>
      </c>
      <c r="J9" s="290">
        <v>51</v>
      </c>
      <c r="K9" s="256">
        <v>55</v>
      </c>
      <c r="L9" s="105">
        <f>T9+U9+V9+W9+X9+Z9</f>
        <v>12</v>
      </c>
      <c r="M9" s="105">
        <v>8</v>
      </c>
      <c r="N9" s="194">
        <f t="shared" ref="N9:N12" si="5">L9-M9</f>
        <v>4</v>
      </c>
      <c r="O9" s="104"/>
      <c r="P9" s="104"/>
      <c r="Q9" s="104"/>
      <c r="R9" s="104"/>
      <c r="S9" s="104"/>
      <c r="T9" s="104">
        <v>12</v>
      </c>
      <c r="U9" s="106"/>
      <c r="V9" s="104"/>
      <c r="W9" s="87"/>
      <c r="X9" s="178"/>
      <c r="Y9" s="178"/>
      <c r="Z9" s="178"/>
    </row>
    <row r="10" spans="1:26" s="53" customFormat="1" ht="16.5" customHeight="1" x14ac:dyDescent="0.2">
      <c r="A10" s="88" t="s">
        <v>85</v>
      </c>
      <c r="B10" s="88" t="s">
        <v>79</v>
      </c>
      <c r="C10" s="89"/>
      <c r="D10" s="89">
        <v>1</v>
      </c>
      <c r="E10" s="239"/>
      <c r="F10" s="238">
        <v>1</v>
      </c>
      <c r="G10" s="239"/>
      <c r="H10" s="250">
        <f t="shared" si="2"/>
        <v>65</v>
      </c>
      <c r="I10" s="91">
        <v>14</v>
      </c>
      <c r="J10" s="253">
        <v>51</v>
      </c>
      <c r="K10" s="250">
        <v>53</v>
      </c>
      <c r="L10" s="105">
        <f t="shared" ref="L10:L13" si="6">T10+U10+V10+W10+X10+Z10</f>
        <v>12</v>
      </c>
      <c r="M10" s="91">
        <v>12</v>
      </c>
      <c r="N10" s="91">
        <f t="shared" si="5"/>
        <v>0</v>
      </c>
      <c r="O10" s="89"/>
      <c r="P10" s="89"/>
      <c r="Q10" s="89"/>
      <c r="R10" s="89"/>
      <c r="S10" s="89"/>
      <c r="T10" s="89">
        <v>12</v>
      </c>
      <c r="U10" s="89"/>
      <c r="V10" s="89"/>
      <c r="W10" s="89"/>
      <c r="X10" s="178"/>
      <c r="Y10" s="178"/>
      <c r="Z10" s="178"/>
    </row>
    <row r="11" spans="1:26" s="47" customFormat="1" ht="15.75" customHeight="1" x14ac:dyDescent="0.2">
      <c r="A11" s="88" t="s">
        <v>86</v>
      </c>
      <c r="B11" s="88" t="s">
        <v>78</v>
      </c>
      <c r="C11" s="89"/>
      <c r="D11" s="66">
        <v>2</v>
      </c>
      <c r="E11" s="239"/>
      <c r="F11" s="238">
        <v>1</v>
      </c>
      <c r="G11" s="239">
        <v>1</v>
      </c>
      <c r="H11" s="250">
        <f t="shared" si="2"/>
        <v>149</v>
      </c>
      <c r="I11" s="91">
        <v>31</v>
      </c>
      <c r="J11" s="253">
        <v>118</v>
      </c>
      <c r="K11" s="250">
        <v>141</v>
      </c>
      <c r="L11" s="105">
        <f t="shared" si="6"/>
        <v>8</v>
      </c>
      <c r="M11" s="91"/>
      <c r="N11" s="91">
        <f t="shared" si="5"/>
        <v>8</v>
      </c>
      <c r="O11" s="89"/>
      <c r="P11" s="89"/>
      <c r="Q11" s="89"/>
      <c r="R11" s="89"/>
      <c r="S11" s="89"/>
      <c r="T11" s="89">
        <v>4</v>
      </c>
      <c r="U11" s="89">
        <v>4</v>
      </c>
      <c r="V11" s="89"/>
      <c r="W11" s="89"/>
      <c r="X11" s="179"/>
      <c r="Y11" s="179"/>
      <c r="Z11" s="179"/>
    </row>
    <row r="12" spans="1:26" s="47" customFormat="1" ht="15" customHeight="1" x14ac:dyDescent="0.2">
      <c r="A12" s="88" t="s">
        <v>87</v>
      </c>
      <c r="B12" s="88" t="s">
        <v>80</v>
      </c>
      <c r="C12" s="89"/>
      <c r="D12" s="66" t="s">
        <v>280</v>
      </c>
      <c r="E12" s="239"/>
      <c r="F12" s="238"/>
      <c r="G12" s="239"/>
      <c r="H12" s="250">
        <f t="shared" si="2"/>
        <v>236</v>
      </c>
      <c r="I12" s="91">
        <v>118</v>
      </c>
      <c r="J12" s="253">
        <v>118</v>
      </c>
      <c r="K12" s="250">
        <v>234</v>
      </c>
      <c r="L12" s="105">
        <f t="shared" si="6"/>
        <v>2</v>
      </c>
      <c r="M12" s="91">
        <v>2</v>
      </c>
      <c r="N12" s="91">
        <f t="shared" si="5"/>
        <v>0</v>
      </c>
      <c r="O12" s="89"/>
      <c r="P12" s="89"/>
      <c r="Q12" s="89"/>
      <c r="R12" s="89"/>
      <c r="S12" s="89"/>
      <c r="T12" s="89">
        <v>2</v>
      </c>
      <c r="U12" s="89"/>
      <c r="V12" s="89"/>
      <c r="W12" s="89"/>
      <c r="X12" s="179"/>
      <c r="Y12" s="179"/>
      <c r="Z12" s="179"/>
    </row>
    <row r="13" spans="1:26" s="47" customFormat="1" ht="15.75" customHeight="1" thickBot="1" x14ac:dyDescent="0.25">
      <c r="A13" s="107" t="s">
        <v>151</v>
      </c>
      <c r="B13" s="107" t="s">
        <v>152</v>
      </c>
      <c r="C13" s="108"/>
      <c r="D13" s="246">
        <v>2</v>
      </c>
      <c r="E13" s="260"/>
      <c r="F13" s="272">
        <v>1</v>
      </c>
      <c r="G13" s="260"/>
      <c r="H13" s="257">
        <f t="shared" si="2"/>
        <v>66</v>
      </c>
      <c r="I13" s="97">
        <v>15</v>
      </c>
      <c r="J13" s="266">
        <v>51</v>
      </c>
      <c r="K13" s="257">
        <v>58</v>
      </c>
      <c r="L13" s="97">
        <f t="shared" si="6"/>
        <v>8</v>
      </c>
      <c r="M13" s="97">
        <v>4</v>
      </c>
      <c r="N13" s="193">
        <f>L13-M13</f>
        <v>4</v>
      </c>
      <c r="O13" s="108"/>
      <c r="P13" s="108"/>
      <c r="Q13" s="108"/>
      <c r="R13" s="108"/>
      <c r="S13" s="108"/>
      <c r="T13" s="108"/>
      <c r="U13" s="108">
        <v>8</v>
      </c>
      <c r="V13" s="108"/>
      <c r="W13" s="108"/>
      <c r="X13" s="185"/>
      <c r="Y13" s="185"/>
      <c r="Z13" s="185"/>
    </row>
    <row r="14" spans="1:26" s="47" customFormat="1" ht="15" customHeight="1" thickBot="1" x14ac:dyDescent="0.25">
      <c r="A14" s="102" t="s">
        <v>88</v>
      </c>
      <c r="B14" s="100" t="s">
        <v>174</v>
      </c>
      <c r="C14" s="103">
        <v>0</v>
      </c>
      <c r="D14" s="103">
        <v>2</v>
      </c>
      <c r="E14" s="259"/>
      <c r="F14" s="278">
        <v>2</v>
      </c>
      <c r="G14" s="259">
        <v>1</v>
      </c>
      <c r="H14" s="248">
        <f t="shared" si="2"/>
        <v>273</v>
      </c>
      <c r="I14" s="248">
        <f>I16+I15</f>
        <v>91</v>
      </c>
      <c r="J14" s="251">
        <f>J16+J15</f>
        <v>182</v>
      </c>
      <c r="K14" s="255">
        <f>K15+K16</f>
        <v>247</v>
      </c>
      <c r="L14" s="101">
        <f>L15+L16</f>
        <v>26</v>
      </c>
      <c r="M14" s="101">
        <f>M15+M16</f>
        <v>2</v>
      </c>
      <c r="N14" s="101">
        <f>N15+N16</f>
        <v>24</v>
      </c>
      <c r="O14" s="101">
        <f>SUM(O15:O16)</f>
        <v>0</v>
      </c>
      <c r="P14" s="101">
        <f>SUM(P15:P16)</f>
        <v>0</v>
      </c>
      <c r="Q14" s="101">
        <f>SUM(Q15:Q16)</f>
        <v>0</v>
      </c>
      <c r="R14" s="101">
        <f>SUM(R15:R16)</f>
        <v>0</v>
      </c>
      <c r="S14" s="101">
        <f>SUM(S15:S16)</f>
        <v>0</v>
      </c>
      <c r="T14" s="101">
        <f>T15+T16</f>
        <v>18</v>
      </c>
      <c r="U14" s="101">
        <f>U15+U16</f>
        <v>8</v>
      </c>
      <c r="V14" s="101">
        <f>V15+V16</f>
        <v>0</v>
      </c>
      <c r="W14" s="101">
        <f>W15+W16</f>
        <v>0</v>
      </c>
      <c r="X14" s="101">
        <f t="shared" ref="X14:Z14" si="7">X15+X16</f>
        <v>0</v>
      </c>
      <c r="Y14" s="101">
        <f t="shared" si="7"/>
        <v>0</v>
      </c>
      <c r="Z14" s="101">
        <f t="shared" si="7"/>
        <v>0</v>
      </c>
    </row>
    <row r="15" spans="1:26" s="53" customFormat="1" ht="15" customHeight="1" x14ac:dyDescent="0.2">
      <c r="A15" s="85" t="s">
        <v>89</v>
      </c>
      <c r="B15" s="85" t="s">
        <v>81</v>
      </c>
      <c r="C15" s="87"/>
      <c r="D15" s="106">
        <v>1</v>
      </c>
      <c r="E15" s="237"/>
      <c r="F15" s="236">
        <v>1</v>
      </c>
      <c r="G15" s="237"/>
      <c r="H15" s="256">
        <f t="shared" si="2"/>
        <v>102</v>
      </c>
      <c r="I15" s="105">
        <v>34</v>
      </c>
      <c r="J15" s="253">
        <v>68</v>
      </c>
      <c r="K15" s="256">
        <v>92</v>
      </c>
      <c r="L15" s="105">
        <f>T15+U15+V15+W15+X15+Z15</f>
        <v>10</v>
      </c>
      <c r="M15" s="105"/>
      <c r="N15" s="105">
        <v>10</v>
      </c>
      <c r="O15" s="104"/>
      <c r="P15" s="104"/>
      <c r="Q15" s="104"/>
      <c r="R15" s="104"/>
      <c r="S15" s="104"/>
      <c r="T15" s="104">
        <v>10</v>
      </c>
      <c r="U15" s="87"/>
      <c r="V15" s="104"/>
      <c r="W15" s="104"/>
      <c r="X15" s="178"/>
      <c r="Y15" s="178"/>
      <c r="Z15" s="178"/>
    </row>
    <row r="16" spans="1:26" s="53" customFormat="1" ht="15" customHeight="1" thickBot="1" x14ac:dyDescent="0.25">
      <c r="A16" s="107" t="s">
        <v>90</v>
      </c>
      <c r="B16" s="107" t="s">
        <v>103</v>
      </c>
      <c r="C16" s="67"/>
      <c r="D16" s="67">
        <v>2</v>
      </c>
      <c r="E16" s="245"/>
      <c r="F16" s="244">
        <v>1</v>
      </c>
      <c r="G16" s="245">
        <v>1</v>
      </c>
      <c r="H16" s="257">
        <f t="shared" si="2"/>
        <v>171</v>
      </c>
      <c r="I16" s="97">
        <v>57</v>
      </c>
      <c r="J16" s="266">
        <v>114</v>
      </c>
      <c r="K16" s="257">
        <v>155</v>
      </c>
      <c r="L16" s="97">
        <f>T16+U16+V16+W16+X16+Z16</f>
        <v>16</v>
      </c>
      <c r="M16" s="97">
        <v>2</v>
      </c>
      <c r="N16" s="97">
        <v>14</v>
      </c>
      <c r="O16" s="98"/>
      <c r="P16" s="98"/>
      <c r="Q16" s="98"/>
      <c r="R16" s="98"/>
      <c r="S16" s="98"/>
      <c r="T16" s="108">
        <v>8</v>
      </c>
      <c r="U16" s="108">
        <v>8</v>
      </c>
      <c r="V16" s="108"/>
      <c r="W16" s="108"/>
      <c r="X16" s="184"/>
      <c r="Y16" s="184"/>
      <c r="Z16" s="184"/>
    </row>
    <row r="17" spans="1:26" s="47" customFormat="1" ht="16.5" customHeight="1" thickBot="1" x14ac:dyDescent="0.25">
      <c r="A17" s="109" t="s">
        <v>91</v>
      </c>
      <c r="B17" s="110" t="s">
        <v>175</v>
      </c>
      <c r="C17" s="111">
        <f>C18+C32</f>
        <v>8</v>
      </c>
      <c r="D17" s="111">
        <v>14</v>
      </c>
      <c r="E17" s="261">
        <v>2</v>
      </c>
      <c r="F17" s="279">
        <v>25</v>
      </c>
      <c r="G17" s="261">
        <v>3</v>
      </c>
      <c r="H17" s="248">
        <f t="shared" si="2"/>
        <v>2330</v>
      </c>
      <c r="I17" s="248">
        <f>I18+I32</f>
        <v>777</v>
      </c>
      <c r="J17" s="251">
        <f>J18+J32</f>
        <v>1553</v>
      </c>
      <c r="K17" s="264">
        <f t="shared" ref="K17:Q17" si="8">K18+K32</f>
        <v>1918</v>
      </c>
      <c r="L17" s="112">
        <f t="shared" si="8"/>
        <v>412</v>
      </c>
      <c r="M17" s="112">
        <f t="shared" si="8"/>
        <v>212</v>
      </c>
      <c r="N17" s="112">
        <f t="shared" si="8"/>
        <v>188</v>
      </c>
      <c r="O17" s="112">
        <f t="shared" si="8"/>
        <v>12</v>
      </c>
      <c r="P17" s="112">
        <f t="shared" si="8"/>
        <v>144</v>
      </c>
      <c r="Q17" s="112">
        <f t="shared" si="8"/>
        <v>216</v>
      </c>
      <c r="R17" s="111"/>
      <c r="S17" s="111"/>
      <c r="T17" s="112">
        <f>T18+T32</f>
        <v>32</v>
      </c>
      <c r="U17" s="111">
        <f>U18+U32</f>
        <v>60</v>
      </c>
      <c r="V17" s="111">
        <f>V18+V32</f>
        <v>80</v>
      </c>
      <c r="W17" s="112">
        <f>W18+W32</f>
        <v>80</v>
      </c>
      <c r="X17" s="112">
        <f t="shared" ref="X17:Z17" si="9">X18+X32</f>
        <v>80</v>
      </c>
      <c r="Y17" s="112">
        <f t="shared" si="9"/>
        <v>0</v>
      </c>
      <c r="Z17" s="112">
        <f t="shared" si="9"/>
        <v>80</v>
      </c>
    </row>
    <row r="18" spans="1:26" s="47" customFormat="1" ht="15" customHeight="1" x14ac:dyDescent="0.2">
      <c r="A18" s="113" t="s">
        <v>92</v>
      </c>
      <c r="B18" s="114" t="s">
        <v>93</v>
      </c>
      <c r="C18" s="115">
        <f>COUNTIF(C19:C31,"&gt;0")</f>
        <v>4</v>
      </c>
      <c r="D18" s="115">
        <v>9</v>
      </c>
      <c r="E18" s="283">
        <f>COUNTIF(E19:E31,"&gt;0")</f>
        <v>0</v>
      </c>
      <c r="F18" s="280">
        <v>14</v>
      </c>
      <c r="G18" s="262">
        <v>1</v>
      </c>
      <c r="H18" s="249">
        <f t="shared" si="2"/>
        <v>1271</v>
      </c>
      <c r="I18" s="249">
        <f>I31+I30+I29+I28+I27+I26+I25+I24+I23+I22+I21+I20+I19</f>
        <v>424</v>
      </c>
      <c r="J18" s="252">
        <f>J31+J30+J29+J28+J27+J26+J25+J24+J23+J22+J21+J20+J19</f>
        <v>847</v>
      </c>
      <c r="K18" s="265">
        <f>SUM(K19:K31)</f>
        <v>1075</v>
      </c>
      <c r="L18" s="116">
        <f t="shared" ref="L18:Z18" si="10">SUM(L19:L31)</f>
        <v>196</v>
      </c>
      <c r="M18" s="116">
        <f t="shared" si="10"/>
        <v>96</v>
      </c>
      <c r="N18" s="116">
        <f>SUM(N19:N31)</f>
        <v>100</v>
      </c>
      <c r="O18" s="116">
        <f t="shared" si="10"/>
        <v>0</v>
      </c>
      <c r="P18" s="116">
        <f t="shared" si="10"/>
        <v>0</v>
      </c>
      <c r="Q18" s="116">
        <f t="shared" si="10"/>
        <v>0</v>
      </c>
      <c r="R18" s="116">
        <f t="shared" si="10"/>
        <v>0</v>
      </c>
      <c r="S18" s="116">
        <f t="shared" si="10"/>
        <v>0</v>
      </c>
      <c r="T18" s="116">
        <f>SUM(T19:T31)</f>
        <v>32</v>
      </c>
      <c r="U18" s="116">
        <f t="shared" si="10"/>
        <v>60</v>
      </c>
      <c r="V18" s="116">
        <f t="shared" si="10"/>
        <v>40</v>
      </c>
      <c r="W18" s="116">
        <f t="shared" si="10"/>
        <v>34</v>
      </c>
      <c r="X18" s="116">
        <f t="shared" si="10"/>
        <v>0</v>
      </c>
      <c r="Y18" s="116">
        <f t="shared" si="10"/>
        <v>0</v>
      </c>
      <c r="Z18" s="116">
        <f t="shared" si="10"/>
        <v>30</v>
      </c>
    </row>
    <row r="19" spans="1:26" s="53" customFormat="1" ht="15" customHeight="1" x14ac:dyDescent="0.2">
      <c r="A19" s="88" t="s">
        <v>94</v>
      </c>
      <c r="B19" s="95" t="s">
        <v>105</v>
      </c>
      <c r="C19" s="66">
        <v>2</v>
      </c>
      <c r="D19" s="66"/>
      <c r="E19" s="243"/>
      <c r="F19" s="281">
        <v>2</v>
      </c>
      <c r="G19" s="263">
        <v>1</v>
      </c>
      <c r="H19" s="256">
        <f t="shared" si="2"/>
        <v>137</v>
      </c>
      <c r="I19" s="105">
        <v>46</v>
      </c>
      <c r="J19" s="253">
        <v>91</v>
      </c>
      <c r="K19" s="250">
        <v>111</v>
      </c>
      <c r="L19" s="91">
        <f>T19+U19+V19+W19+X19+Z19</f>
        <v>26</v>
      </c>
      <c r="M19" s="91">
        <v>10</v>
      </c>
      <c r="N19" s="91">
        <f>L19-M19</f>
        <v>16</v>
      </c>
      <c r="O19" s="89"/>
      <c r="P19" s="89"/>
      <c r="Q19" s="89"/>
      <c r="R19" s="89"/>
      <c r="S19" s="89"/>
      <c r="T19" s="141">
        <v>16</v>
      </c>
      <c r="U19" s="141">
        <v>10</v>
      </c>
      <c r="V19" s="89"/>
      <c r="W19" s="89"/>
      <c r="X19" s="141"/>
      <c r="Y19" s="141"/>
      <c r="Z19" s="141"/>
    </row>
    <row r="20" spans="1:26" s="53" customFormat="1" ht="15" customHeight="1" x14ac:dyDescent="0.2">
      <c r="A20" s="88" t="s">
        <v>95</v>
      </c>
      <c r="B20" s="95" t="s">
        <v>126</v>
      </c>
      <c r="C20" s="66"/>
      <c r="D20" s="66">
        <v>3</v>
      </c>
      <c r="E20" s="243"/>
      <c r="F20" s="281">
        <v>1</v>
      </c>
      <c r="G20" s="263"/>
      <c r="H20" s="256">
        <f t="shared" si="2"/>
        <v>76</v>
      </c>
      <c r="I20" s="91">
        <v>25</v>
      </c>
      <c r="J20" s="254">
        <v>51</v>
      </c>
      <c r="K20" s="250">
        <v>64</v>
      </c>
      <c r="L20" s="91">
        <f t="shared" ref="L20:L31" si="11">T20+U20+V20+W20+X20+Z20</f>
        <v>12</v>
      </c>
      <c r="M20" s="91">
        <v>6</v>
      </c>
      <c r="N20" s="91">
        <f t="shared" ref="N20:N31" si="12">L20-M20</f>
        <v>6</v>
      </c>
      <c r="O20" s="89"/>
      <c r="P20" s="89"/>
      <c r="Q20" s="89"/>
      <c r="R20" s="89"/>
      <c r="S20" s="89"/>
      <c r="T20" s="89"/>
      <c r="U20" s="89"/>
      <c r="V20" s="89">
        <v>12</v>
      </c>
      <c r="W20" s="89"/>
      <c r="X20" s="141"/>
      <c r="Y20" s="141"/>
      <c r="Z20" s="141"/>
    </row>
    <row r="21" spans="1:26" s="53" customFormat="1" ht="15.75" customHeight="1" x14ac:dyDescent="0.2">
      <c r="A21" s="88" t="s">
        <v>96</v>
      </c>
      <c r="B21" s="95" t="s">
        <v>179</v>
      </c>
      <c r="C21" s="66"/>
      <c r="D21" s="66">
        <v>3</v>
      </c>
      <c r="E21" s="243"/>
      <c r="F21" s="281">
        <v>1</v>
      </c>
      <c r="G21" s="263"/>
      <c r="H21" s="256">
        <f t="shared" si="2"/>
        <v>60</v>
      </c>
      <c r="I21" s="91">
        <v>20</v>
      </c>
      <c r="J21" s="254">
        <v>40</v>
      </c>
      <c r="K21" s="250">
        <v>48</v>
      </c>
      <c r="L21" s="91">
        <f t="shared" si="11"/>
        <v>12</v>
      </c>
      <c r="M21" s="91">
        <v>6</v>
      </c>
      <c r="N21" s="91">
        <f t="shared" si="12"/>
        <v>6</v>
      </c>
      <c r="O21" s="92"/>
      <c r="P21" s="92"/>
      <c r="Q21" s="92"/>
      <c r="R21" s="92"/>
      <c r="S21" s="92"/>
      <c r="T21" s="89"/>
      <c r="U21" s="89"/>
      <c r="V21" s="89">
        <v>12</v>
      </c>
      <c r="W21" s="89"/>
      <c r="X21" s="141"/>
      <c r="Y21" s="141"/>
      <c r="Z21" s="141"/>
    </row>
    <row r="22" spans="1:26" s="53" customFormat="1" ht="15.75" customHeight="1" x14ac:dyDescent="0.2">
      <c r="A22" s="88" t="s">
        <v>97</v>
      </c>
      <c r="B22" s="95" t="s">
        <v>127</v>
      </c>
      <c r="C22" s="66"/>
      <c r="D22" s="66">
        <v>2</v>
      </c>
      <c r="E22" s="243"/>
      <c r="F22" s="281">
        <v>1</v>
      </c>
      <c r="G22" s="263"/>
      <c r="H22" s="256">
        <f t="shared" si="2"/>
        <v>60</v>
      </c>
      <c r="I22" s="91">
        <v>20</v>
      </c>
      <c r="J22" s="254">
        <v>40</v>
      </c>
      <c r="K22" s="250">
        <v>50</v>
      </c>
      <c r="L22" s="91">
        <f t="shared" si="11"/>
        <v>10</v>
      </c>
      <c r="M22" s="91">
        <v>4</v>
      </c>
      <c r="N22" s="91">
        <f t="shared" si="12"/>
        <v>6</v>
      </c>
      <c r="O22" s="89"/>
      <c r="P22" s="89"/>
      <c r="Q22" s="89"/>
      <c r="R22" s="89"/>
      <c r="S22" s="89"/>
      <c r="T22" s="89"/>
      <c r="U22" s="89">
        <v>10</v>
      </c>
      <c r="V22" s="89"/>
      <c r="W22" s="89"/>
      <c r="X22" s="141"/>
      <c r="Y22" s="141"/>
      <c r="Z22" s="141"/>
    </row>
    <row r="23" spans="1:26" s="53" customFormat="1" ht="15" customHeight="1" x14ac:dyDescent="0.2">
      <c r="A23" s="88" t="s">
        <v>98</v>
      </c>
      <c r="B23" s="95" t="s">
        <v>104</v>
      </c>
      <c r="C23" s="66"/>
      <c r="D23" s="66">
        <v>4</v>
      </c>
      <c r="E23" s="243"/>
      <c r="F23" s="281">
        <v>1</v>
      </c>
      <c r="G23" s="263"/>
      <c r="H23" s="256">
        <f t="shared" si="2"/>
        <v>78</v>
      </c>
      <c r="I23" s="91">
        <v>26</v>
      </c>
      <c r="J23" s="254">
        <v>52</v>
      </c>
      <c r="K23" s="250">
        <v>68</v>
      </c>
      <c r="L23" s="91">
        <f t="shared" si="11"/>
        <v>10</v>
      </c>
      <c r="M23" s="91">
        <v>4</v>
      </c>
      <c r="N23" s="91">
        <f t="shared" si="12"/>
        <v>6</v>
      </c>
      <c r="O23" s="89"/>
      <c r="P23" s="89"/>
      <c r="Q23" s="89"/>
      <c r="R23" s="89"/>
      <c r="S23" s="89"/>
      <c r="T23" s="89"/>
      <c r="U23" s="89"/>
      <c r="V23" s="89"/>
      <c r="W23" s="89">
        <v>10</v>
      </c>
      <c r="X23" s="141"/>
      <c r="Y23" s="141"/>
      <c r="Z23" s="141"/>
    </row>
    <row r="24" spans="1:26" s="53" customFormat="1" ht="15" customHeight="1" x14ac:dyDescent="0.2">
      <c r="A24" s="88" t="s">
        <v>99</v>
      </c>
      <c r="B24" s="95" t="s">
        <v>180</v>
      </c>
      <c r="C24" s="66"/>
      <c r="D24" s="66">
        <v>6</v>
      </c>
      <c r="E24" s="243"/>
      <c r="F24" s="281">
        <v>1</v>
      </c>
      <c r="G24" s="263"/>
      <c r="H24" s="256">
        <f t="shared" si="2"/>
        <v>90</v>
      </c>
      <c r="I24" s="91">
        <v>30</v>
      </c>
      <c r="J24" s="254">
        <v>60</v>
      </c>
      <c r="K24" s="250">
        <v>76</v>
      </c>
      <c r="L24" s="91">
        <f t="shared" si="11"/>
        <v>14</v>
      </c>
      <c r="M24" s="91">
        <v>6</v>
      </c>
      <c r="N24" s="91">
        <f t="shared" si="12"/>
        <v>8</v>
      </c>
      <c r="O24" s="89"/>
      <c r="P24" s="89"/>
      <c r="Q24" s="89"/>
      <c r="R24" s="89"/>
      <c r="S24" s="89"/>
      <c r="T24" s="89"/>
      <c r="U24" s="89"/>
      <c r="V24" s="89"/>
      <c r="W24" s="89"/>
      <c r="X24" s="141"/>
      <c r="Y24" s="141"/>
      <c r="Z24" s="141">
        <v>14</v>
      </c>
    </row>
    <row r="25" spans="1:26" s="53" customFormat="1" ht="15" customHeight="1" x14ac:dyDescent="0.2">
      <c r="A25" s="88" t="s">
        <v>100</v>
      </c>
      <c r="B25" s="95" t="s">
        <v>144</v>
      </c>
      <c r="C25" s="66">
        <v>4</v>
      </c>
      <c r="D25" s="66"/>
      <c r="E25" s="243"/>
      <c r="F25" s="281">
        <v>2</v>
      </c>
      <c r="G25" s="263"/>
      <c r="H25" s="256">
        <f t="shared" si="2"/>
        <v>141</v>
      </c>
      <c r="I25" s="91">
        <v>47</v>
      </c>
      <c r="J25" s="254">
        <v>94</v>
      </c>
      <c r="K25" s="250">
        <v>117</v>
      </c>
      <c r="L25" s="91">
        <f t="shared" si="11"/>
        <v>24</v>
      </c>
      <c r="M25" s="91">
        <v>12</v>
      </c>
      <c r="N25" s="91">
        <f t="shared" si="12"/>
        <v>12</v>
      </c>
      <c r="O25" s="92"/>
      <c r="P25" s="92"/>
      <c r="Q25" s="92"/>
      <c r="R25" s="92"/>
      <c r="S25" s="92"/>
      <c r="T25" s="89"/>
      <c r="U25" s="89"/>
      <c r="V25" s="89"/>
      <c r="W25" s="89">
        <v>24</v>
      </c>
      <c r="X25" s="141"/>
      <c r="Y25" s="141"/>
      <c r="Z25" s="141"/>
    </row>
    <row r="26" spans="1:26" s="53" customFormat="1" ht="15" customHeight="1" x14ac:dyDescent="0.2">
      <c r="A26" s="117" t="s">
        <v>101</v>
      </c>
      <c r="B26" s="118" t="s">
        <v>181</v>
      </c>
      <c r="C26" s="66"/>
      <c r="D26" s="66">
        <v>2</v>
      </c>
      <c r="E26" s="243"/>
      <c r="F26" s="281">
        <v>1</v>
      </c>
      <c r="G26" s="263"/>
      <c r="H26" s="256">
        <f t="shared" si="2"/>
        <v>78</v>
      </c>
      <c r="I26" s="91">
        <v>26</v>
      </c>
      <c r="J26" s="254">
        <v>52</v>
      </c>
      <c r="K26" s="250">
        <v>66</v>
      </c>
      <c r="L26" s="91">
        <f t="shared" si="11"/>
        <v>12</v>
      </c>
      <c r="M26" s="91">
        <v>8</v>
      </c>
      <c r="N26" s="91">
        <f t="shared" si="12"/>
        <v>4</v>
      </c>
      <c r="O26" s="92"/>
      <c r="P26" s="89"/>
      <c r="Q26" s="89"/>
      <c r="R26" s="89"/>
      <c r="S26" s="89"/>
      <c r="T26" s="89"/>
      <c r="U26" s="89">
        <v>12</v>
      </c>
      <c r="V26" s="89"/>
      <c r="W26" s="89"/>
      <c r="X26" s="141"/>
      <c r="Y26" s="141"/>
      <c r="Z26" s="141"/>
    </row>
    <row r="27" spans="1:26" s="48" customFormat="1" ht="15" customHeight="1" x14ac:dyDescent="0.2">
      <c r="A27" s="117" t="s">
        <v>102</v>
      </c>
      <c r="B27" s="118" t="s">
        <v>182</v>
      </c>
      <c r="C27" s="66"/>
      <c r="D27" s="66">
        <v>6</v>
      </c>
      <c r="E27" s="243"/>
      <c r="F27" s="281">
        <v>1</v>
      </c>
      <c r="G27" s="263"/>
      <c r="H27" s="256">
        <f t="shared" si="2"/>
        <v>54</v>
      </c>
      <c r="I27" s="91">
        <v>18</v>
      </c>
      <c r="J27" s="254">
        <v>36</v>
      </c>
      <c r="K27" s="250">
        <v>38</v>
      </c>
      <c r="L27" s="91">
        <f t="shared" si="11"/>
        <v>16</v>
      </c>
      <c r="M27" s="91">
        <v>8</v>
      </c>
      <c r="N27" s="91">
        <f t="shared" si="12"/>
        <v>8</v>
      </c>
      <c r="O27" s="92"/>
      <c r="P27" s="89"/>
      <c r="Q27" s="89"/>
      <c r="R27" s="89"/>
      <c r="S27" s="89"/>
      <c r="T27" s="89"/>
      <c r="U27" s="89"/>
      <c r="V27" s="89"/>
      <c r="W27" s="89"/>
      <c r="X27" s="188"/>
      <c r="Y27" s="188"/>
      <c r="Z27" s="188">
        <v>16</v>
      </c>
    </row>
    <row r="28" spans="1:26" s="48" customFormat="1" ht="15" customHeight="1" x14ac:dyDescent="0.2">
      <c r="A28" s="117" t="s">
        <v>153</v>
      </c>
      <c r="B28" s="118" t="s">
        <v>162</v>
      </c>
      <c r="C28" s="66">
        <v>3</v>
      </c>
      <c r="D28" s="66"/>
      <c r="E28" s="243"/>
      <c r="F28" s="281">
        <v>1</v>
      </c>
      <c r="G28" s="263"/>
      <c r="H28" s="256">
        <f t="shared" si="2"/>
        <v>147</v>
      </c>
      <c r="I28" s="91">
        <v>49</v>
      </c>
      <c r="J28" s="254">
        <v>98</v>
      </c>
      <c r="K28" s="250">
        <v>131</v>
      </c>
      <c r="L28" s="91">
        <f t="shared" si="11"/>
        <v>16</v>
      </c>
      <c r="M28" s="91">
        <v>6</v>
      </c>
      <c r="N28" s="91">
        <f t="shared" si="12"/>
        <v>10</v>
      </c>
      <c r="O28" s="92"/>
      <c r="P28" s="89"/>
      <c r="Q28" s="89"/>
      <c r="R28" s="89"/>
      <c r="S28" s="89"/>
      <c r="T28" s="89"/>
      <c r="U28" s="89"/>
      <c r="V28" s="89">
        <v>16</v>
      </c>
      <c r="W28" s="89"/>
      <c r="X28" s="188"/>
      <c r="Y28" s="188"/>
      <c r="Z28" s="188"/>
    </row>
    <row r="29" spans="1:26" s="48" customFormat="1" ht="15" customHeight="1" x14ac:dyDescent="0.2">
      <c r="A29" s="117" t="s">
        <v>164</v>
      </c>
      <c r="B29" s="118" t="s">
        <v>106</v>
      </c>
      <c r="C29" s="66"/>
      <c r="D29" s="66">
        <v>2</v>
      </c>
      <c r="E29" s="243"/>
      <c r="F29" s="281"/>
      <c r="G29" s="263"/>
      <c r="H29" s="256">
        <f t="shared" si="2"/>
        <v>102</v>
      </c>
      <c r="I29" s="91">
        <v>34</v>
      </c>
      <c r="J29" s="254">
        <v>68</v>
      </c>
      <c r="K29" s="250">
        <v>94</v>
      </c>
      <c r="L29" s="91">
        <f t="shared" si="11"/>
        <v>8</v>
      </c>
      <c r="M29" s="91">
        <v>8</v>
      </c>
      <c r="N29" s="91">
        <f t="shared" si="12"/>
        <v>0</v>
      </c>
      <c r="O29" s="92"/>
      <c r="P29" s="89"/>
      <c r="Q29" s="89"/>
      <c r="R29" s="89"/>
      <c r="S29" s="89"/>
      <c r="T29" s="89"/>
      <c r="U29" s="89">
        <v>8</v>
      </c>
      <c r="V29" s="89"/>
      <c r="W29" s="89"/>
      <c r="X29" s="188"/>
      <c r="Y29" s="188"/>
      <c r="Z29" s="188"/>
    </row>
    <row r="30" spans="1:26" s="48" customFormat="1" ht="15" customHeight="1" x14ac:dyDescent="0.2">
      <c r="A30" s="117" t="s">
        <v>184</v>
      </c>
      <c r="B30" s="118" t="s">
        <v>185</v>
      </c>
      <c r="C30" s="66">
        <v>1</v>
      </c>
      <c r="D30" s="66"/>
      <c r="E30" s="243"/>
      <c r="F30" s="281">
        <v>1</v>
      </c>
      <c r="G30" s="263"/>
      <c r="H30" s="256">
        <f t="shared" si="2"/>
        <v>77</v>
      </c>
      <c r="I30" s="91">
        <v>26</v>
      </c>
      <c r="J30" s="254">
        <v>51</v>
      </c>
      <c r="K30" s="250">
        <v>61</v>
      </c>
      <c r="L30" s="91">
        <f t="shared" si="11"/>
        <v>16</v>
      </c>
      <c r="M30" s="91">
        <v>8</v>
      </c>
      <c r="N30" s="91">
        <f t="shared" si="12"/>
        <v>8</v>
      </c>
      <c r="O30" s="92"/>
      <c r="P30" s="89"/>
      <c r="Q30" s="89"/>
      <c r="R30" s="89"/>
      <c r="S30" s="89"/>
      <c r="T30" s="89">
        <v>16</v>
      </c>
      <c r="U30" s="89"/>
      <c r="V30" s="89"/>
      <c r="W30" s="89"/>
      <c r="X30" s="188"/>
      <c r="Y30" s="188"/>
      <c r="Z30" s="188"/>
    </row>
    <row r="31" spans="1:26" s="48" customFormat="1" ht="15" customHeight="1" thickBot="1" x14ac:dyDescent="0.25">
      <c r="A31" s="119" t="s">
        <v>186</v>
      </c>
      <c r="B31" s="120" t="s">
        <v>134</v>
      </c>
      <c r="C31" s="67"/>
      <c r="D31" s="67">
        <v>2</v>
      </c>
      <c r="E31" s="245"/>
      <c r="F31" s="244">
        <v>1</v>
      </c>
      <c r="G31" s="245"/>
      <c r="H31" s="257">
        <f t="shared" si="2"/>
        <v>171</v>
      </c>
      <c r="I31" s="97">
        <v>57</v>
      </c>
      <c r="J31" s="266">
        <v>114</v>
      </c>
      <c r="K31" s="257">
        <v>151</v>
      </c>
      <c r="L31" s="97">
        <f t="shared" si="11"/>
        <v>20</v>
      </c>
      <c r="M31" s="97">
        <v>10</v>
      </c>
      <c r="N31" s="97">
        <f t="shared" si="12"/>
        <v>10</v>
      </c>
      <c r="O31" s="98"/>
      <c r="P31" s="108"/>
      <c r="Q31" s="108"/>
      <c r="R31" s="108"/>
      <c r="S31" s="108"/>
      <c r="T31" s="108"/>
      <c r="U31" s="108">
        <v>20</v>
      </c>
      <c r="V31" s="108"/>
      <c r="W31" s="108"/>
      <c r="X31" s="192"/>
      <c r="Y31" s="192"/>
      <c r="Z31" s="192"/>
    </row>
    <row r="32" spans="1:26" s="47" customFormat="1" ht="15.75" customHeight="1" thickBot="1" x14ac:dyDescent="0.25">
      <c r="A32" s="109" t="s">
        <v>107</v>
      </c>
      <c r="B32" s="110" t="s">
        <v>108</v>
      </c>
      <c r="C32" s="111">
        <v>4</v>
      </c>
      <c r="D32" s="111">
        <v>5</v>
      </c>
      <c r="E32" s="261">
        <f>E33+E39+E46+E52</f>
        <v>2</v>
      </c>
      <c r="F32" s="279">
        <v>11</v>
      </c>
      <c r="G32" s="267">
        <v>2</v>
      </c>
      <c r="H32" s="248">
        <f t="shared" si="2"/>
        <v>1059</v>
      </c>
      <c r="I32" s="248">
        <f>I33+I39+I46+I52</f>
        <v>353</v>
      </c>
      <c r="J32" s="251">
        <f>J33+J39+J46+J52</f>
        <v>706</v>
      </c>
      <c r="K32" s="264">
        <f t="shared" ref="K32:Q32" si="13">K33+K39+K46+K52</f>
        <v>843</v>
      </c>
      <c r="L32" s="112">
        <f t="shared" si="13"/>
        <v>216</v>
      </c>
      <c r="M32" s="112">
        <f t="shared" si="13"/>
        <v>116</v>
      </c>
      <c r="N32" s="112">
        <f t="shared" si="13"/>
        <v>88</v>
      </c>
      <c r="O32" s="112">
        <f t="shared" si="13"/>
        <v>12</v>
      </c>
      <c r="P32" s="112">
        <f t="shared" si="13"/>
        <v>144</v>
      </c>
      <c r="Q32" s="112">
        <f t="shared" si="13"/>
        <v>216</v>
      </c>
      <c r="R32" s="112">
        <f t="shared" ref="R32:Z32" si="14">R33+R39+R46+R52</f>
        <v>0</v>
      </c>
      <c r="S32" s="112">
        <f t="shared" si="14"/>
        <v>0</v>
      </c>
      <c r="T32" s="112">
        <f t="shared" si="14"/>
        <v>0</v>
      </c>
      <c r="U32" s="112">
        <f t="shared" si="14"/>
        <v>0</v>
      </c>
      <c r="V32" s="112">
        <f t="shared" si="14"/>
        <v>40</v>
      </c>
      <c r="W32" s="112">
        <f t="shared" si="14"/>
        <v>46</v>
      </c>
      <c r="X32" s="112">
        <f t="shared" si="14"/>
        <v>80</v>
      </c>
      <c r="Y32" s="112">
        <f t="shared" si="14"/>
        <v>0</v>
      </c>
      <c r="Z32" s="112">
        <f t="shared" si="14"/>
        <v>50</v>
      </c>
    </row>
    <row r="33" spans="1:26" s="52" customFormat="1" ht="30" customHeight="1" thickBot="1" x14ac:dyDescent="0.25">
      <c r="A33" s="82" t="s">
        <v>109</v>
      </c>
      <c r="B33" s="121" t="s">
        <v>187</v>
      </c>
      <c r="C33" s="122">
        <v>1</v>
      </c>
      <c r="D33" s="122">
        <v>2</v>
      </c>
      <c r="E33" s="258">
        <v>1</v>
      </c>
      <c r="F33" s="282">
        <v>4</v>
      </c>
      <c r="G33" s="258">
        <v>2</v>
      </c>
      <c r="H33" s="248">
        <f t="shared" si="2"/>
        <v>330</v>
      </c>
      <c r="I33" s="248">
        <f>I34+I35</f>
        <v>110</v>
      </c>
      <c r="J33" s="251">
        <f>J34+J35</f>
        <v>220</v>
      </c>
      <c r="K33" s="248">
        <f t="shared" ref="K33:Y33" si="15">SUM(K34:K37)</f>
        <v>244</v>
      </c>
      <c r="L33" s="84">
        <f t="shared" si="15"/>
        <v>86</v>
      </c>
      <c r="M33" s="84">
        <f t="shared" si="15"/>
        <v>50</v>
      </c>
      <c r="N33" s="84">
        <f t="shared" si="15"/>
        <v>30</v>
      </c>
      <c r="O33" s="84">
        <f t="shared" si="15"/>
        <v>6</v>
      </c>
      <c r="P33" s="84">
        <f t="shared" si="15"/>
        <v>36</v>
      </c>
      <c r="Q33" s="84">
        <f t="shared" si="15"/>
        <v>72</v>
      </c>
      <c r="R33" s="84">
        <f t="shared" si="15"/>
        <v>0</v>
      </c>
      <c r="S33" s="84">
        <f t="shared" si="15"/>
        <v>0</v>
      </c>
      <c r="T33" s="84">
        <f t="shared" si="15"/>
        <v>0</v>
      </c>
      <c r="U33" s="84">
        <f t="shared" si="15"/>
        <v>0</v>
      </c>
      <c r="V33" s="84">
        <f t="shared" si="15"/>
        <v>40</v>
      </c>
      <c r="W33" s="84">
        <f t="shared" si="15"/>
        <v>46</v>
      </c>
      <c r="X33" s="84">
        <f t="shared" si="15"/>
        <v>0</v>
      </c>
      <c r="Y33" s="84">
        <f t="shared" si="15"/>
        <v>0</v>
      </c>
      <c r="Z33" s="187"/>
    </row>
    <row r="34" spans="1:26" s="52" customFormat="1" ht="30.75" customHeight="1" x14ac:dyDescent="0.2">
      <c r="A34" s="123" t="s">
        <v>110</v>
      </c>
      <c r="B34" s="123" t="s">
        <v>188</v>
      </c>
      <c r="C34" s="104">
        <v>4</v>
      </c>
      <c r="D34" s="124">
        <v>3</v>
      </c>
      <c r="E34" s="287" t="s">
        <v>281</v>
      </c>
      <c r="F34" s="284" t="s">
        <v>263</v>
      </c>
      <c r="G34" s="268" t="s">
        <v>264</v>
      </c>
      <c r="H34" s="256">
        <f t="shared" si="2"/>
        <v>240</v>
      </c>
      <c r="I34" s="105">
        <v>80</v>
      </c>
      <c r="J34" s="253">
        <v>160</v>
      </c>
      <c r="K34" s="256">
        <v>170</v>
      </c>
      <c r="L34" s="105">
        <f>T34+U34+V34+W34+X34+Z34</f>
        <v>70</v>
      </c>
      <c r="M34" s="105">
        <v>40</v>
      </c>
      <c r="N34" s="105">
        <v>24</v>
      </c>
      <c r="O34" s="104">
        <v>6</v>
      </c>
      <c r="P34" s="87"/>
      <c r="Q34" s="87"/>
      <c r="R34" s="87"/>
      <c r="S34" s="87"/>
      <c r="T34" s="104"/>
      <c r="U34" s="104"/>
      <c r="V34" s="104">
        <v>40</v>
      </c>
      <c r="W34" s="104">
        <v>30</v>
      </c>
      <c r="X34" s="188"/>
      <c r="Y34" s="188"/>
      <c r="Z34" s="189"/>
    </row>
    <row r="35" spans="1:26" s="47" customFormat="1" ht="16.5" customHeight="1" x14ac:dyDescent="0.2">
      <c r="A35" s="95" t="s">
        <v>145</v>
      </c>
      <c r="B35" s="95" t="s">
        <v>189</v>
      </c>
      <c r="C35" s="89"/>
      <c r="D35" s="66">
        <v>4</v>
      </c>
      <c r="E35" s="243"/>
      <c r="F35" s="281">
        <v>1</v>
      </c>
      <c r="G35" s="263"/>
      <c r="H35" s="256">
        <f t="shared" si="2"/>
        <v>90</v>
      </c>
      <c r="I35" s="91">
        <v>30</v>
      </c>
      <c r="J35" s="254">
        <v>60</v>
      </c>
      <c r="K35" s="250">
        <v>74</v>
      </c>
      <c r="L35" s="105">
        <f>T35+U35+V35+W35+X35+Z35</f>
        <v>16</v>
      </c>
      <c r="M35" s="91">
        <v>10</v>
      </c>
      <c r="N35" s="91">
        <v>6</v>
      </c>
      <c r="O35" s="89"/>
      <c r="P35" s="92"/>
      <c r="Q35" s="92"/>
      <c r="R35" s="92"/>
      <c r="S35" s="92"/>
      <c r="T35" s="89"/>
      <c r="U35" s="89"/>
      <c r="V35" s="92"/>
      <c r="W35" s="141">
        <v>16</v>
      </c>
      <c r="X35" s="141"/>
      <c r="Y35" s="92"/>
      <c r="Z35" s="92"/>
    </row>
    <row r="36" spans="1:26" s="53" customFormat="1" ht="15" customHeight="1" x14ac:dyDescent="0.2">
      <c r="A36" s="95" t="s">
        <v>146</v>
      </c>
      <c r="B36" s="95" t="s">
        <v>37</v>
      </c>
      <c r="C36" s="89"/>
      <c r="D36" s="66" t="s">
        <v>282</v>
      </c>
      <c r="E36" s="243"/>
      <c r="F36" s="281"/>
      <c r="G36" s="263"/>
      <c r="H36" s="256">
        <f t="shared" si="2"/>
        <v>0</v>
      </c>
      <c r="I36" s="105"/>
      <c r="J36" s="253"/>
      <c r="K36" s="250"/>
      <c r="L36" s="91"/>
      <c r="M36" s="91"/>
      <c r="N36" s="91">
        <f>L36-M36</f>
        <v>0</v>
      </c>
      <c r="O36" s="92"/>
      <c r="P36" s="89">
        <v>36</v>
      </c>
      <c r="Q36" s="89"/>
      <c r="R36" s="89"/>
      <c r="S36" s="89"/>
      <c r="T36" s="89"/>
      <c r="U36" s="89"/>
      <c r="V36" s="89"/>
      <c r="W36" s="141" t="s">
        <v>156</v>
      </c>
      <c r="X36" s="141"/>
      <c r="Y36" s="141"/>
      <c r="Z36" s="141"/>
    </row>
    <row r="37" spans="1:26" s="53" customFormat="1" ht="15" customHeight="1" x14ac:dyDescent="0.2">
      <c r="A37" s="88" t="s">
        <v>111</v>
      </c>
      <c r="B37" s="95" t="s">
        <v>52</v>
      </c>
      <c r="C37" s="125"/>
      <c r="D37" s="66" t="s">
        <v>282</v>
      </c>
      <c r="E37" s="275"/>
      <c r="F37" s="285"/>
      <c r="G37" s="269"/>
      <c r="H37" s="256">
        <f t="shared" si="2"/>
        <v>0</v>
      </c>
      <c r="I37" s="105"/>
      <c r="J37" s="253"/>
      <c r="K37" s="271"/>
      <c r="L37" s="94"/>
      <c r="M37" s="94"/>
      <c r="N37" s="91">
        <f>L37-M37</f>
        <v>0</v>
      </c>
      <c r="O37" s="92"/>
      <c r="P37" s="92"/>
      <c r="Q37" s="89">
        <v>72</v>
      </c>
      <c r="R37" s="89"/>
      <c r="S37" s="89"/>
      <c r="T37" s="89"/>
      <c r="U37" s="89"/>
      <c r="V37" s="92"/>
      <c r="W37" s="141" t="s">
        <v>140</v>
      </c>
      <c r="X37" s="141"/>
      <c r="Y37" s="141"/>
      <c r="Z37" s="141"/>
    </row>
    <row r="38" spans="1:26" s="53" customFormat="1" ht="15" customHeight="1" thickBot="1" x14ac:dyDescent="0.25">
      <c r="A38" s="107" t="s">
        <v>213</v>
      </c>
      <c r="B38" s="96" t="s">
        <v>214</v>
      </c>
      <c r="C38" s="67" t="s">
        <v>282</v>
      </c>
      <c r="D38" s="67"/>
      <c r="E38" s="270"/>
      <c r="F38" s="286"/>
      <c r="G38" s="270"/>
      <c r="H38" s="257">
        <f t="shared" si="2"/>
        <v>0</v>
      </c>
      <c r="I38" s="97"/>
      <c r="J38" s="266"/>
      <c r="K38" s="247"/>
      <c r="L38" s="81"/>
      <c r="M38" s="81"/>
      <c r="N38" s="97"/>
      <c r="O38" s="98"/>
      <c r="P38" s="98"/>
      <c r="Q38" s="108"/>
      <c r="R38" s="108"/>
      <c r="S38" s="108"/>
      <c r="T38" s="108"/>
      <c r="U38" s="108"/>
      <c r="V38" s="98"/>
      <c r="W38" s="108"/>
      <c r="X38" s="141"/>
      <c r="Y38" s="141"/>
      <c r="Z38" s="141"/>
    </row>
    <row r="39" spans="1:26" s="53" customFormat="1" ht="33" customHeight="1" thickBot="1" x14ac:dyDescent="0.25">
      <c r="A39" s="126" t="s">
        <v>112</v>
      </c>
      <c r="B39" s="127" t="s">
        <v>190</v>
      </c>
      <c r="C39" s="83">
        <v>2</v>
      </c>
      <c r="D39" s="122">
        <v>1</v>
      </c>
      <c r="E39" s="258">
        <v>1</v>
      </c>
      <c r="F39" s="282">
        <v>4</v>
      </c>
      <c r="G39" s="258"/>
      <c r="H39" s="248">
        <f t="shared" si="2"/>
        <v>459</v>
      </c>
      <c r="I39" s="248">
        <f>I40+I41+I42</f>
        <v>153</v>
      </c>
      <c r="J39" s="251">
        <f>J40+J41+J42</f>
        <v>306</v>
      </c>
      <c r="K39" s="248">
        <f>SUM(K40:K42)</f>
        <v>379</v>
      </c>
      <c r="L39" s="84">
        <f>SUM(L40:L42)</f>
        <v>80</v>
      </c>
      <c r="M39" s="84">
        <f t="shared" ref="M39:T39" si="16">SUM(M40:M42)</f>
        <v>40</v>
      </c>
      <c r="N39" s="84">
        <f t="shared" si="16"/>
        <v>34</v>
      </c>
      <c r="O39" s="84">
        <f>SUM(O40:O42)</f>
        <v>6</v>
      </c>
      <c r="P39" s="84">
        <f>SUM(P40:P44)</f>
        <v>36</v>
      </c>
      <c r="Q39" s="84">
        <f>SUM(Q40:Q44)</f>
        <v>72</v>
      </c>
      <c r="R39" s="84">
        <f t="shared" si="16"/>
        <v>0</v>
      </c>
      <c r="S39" s="84">
        <f t="shared" si="16"/>
        <v>0</v>
      </c>
      <c r="T39" s="84">
        <f t="shared" si="16"/>
        <v>0</v>
      </c>
      <c r="U39" s="84">
        <f>U40+U41+U42</f>
        <v>0</v>
      </c>
      <c r="V39" s="84">
        <f t="shared" ref="V39:Z39" si="17">V40+V41+V42</f>
        <v>0</v>
      </c>
      <c r="W39" s="84">
        <f t="shared" si="17"/>
        <v>0</v>
      </c>
      <c r="X39" s="84">
        <f t="shared" si="17"/>
        <v>80</v>
      </c>
      <c r="Y39" s="84">
        <f t="shared" si="17"/>
        <v>0</v>
      </c>
      <c r="Z39" s="84">
        <f t="shared" si="17"/>
        <v>0</v>
      </c>
    </row>
    <row r="40" spans="1:26" s="47" customFormat="1" ht="32.25" customHeight="1" thickBot="1" x14ac:dyDescent="0.25">
      <c r="A40" s="85" t="s">
        <v>113</v>
      </c>
      <c r="B40" s="123" t="s">
        <v>191</v>
      </c>
      <c r="C40" s="124">
        <v>5</v>
      </c>
      <c r="D40" s="124"/>
      <c r="E40" s="268" t="s">
        <v>283</v>
      </c>
      <c r="F40" s="284" t="s">
        <v>264</v>
      </c>
      <c r="G40" s="268"/>
      <c r="H40" s="256">
        <f t="shared" si="2"/>
        <v>186</v>
      </c>
      <c r="I40" s="105">
        <v>62</v>
      </c>
      <c r="J40" s="253">
        <v>124</v>
      </c>
      <c r="K40" s="256">
        <v>146</v>
      </c>
      <c r="L40" s="291">
        <f>T40+U40+V40+W40+X40+Z40</f>
        <v>40</v>
      </c>
      <c r="M40" s="105">
        <v>20</v>
      </c>
      <c r="N40" s="105">
        <v>14</v>
      </c>
      <c r="O40" s="104">
        <v>6</v>
      </c>
      <c r="P40" s="87"/>
      <c r="Q40" s="87"/>
      <c r="R40" s="87"/>
      <c r="S40" s="87"/>
      <c r="T40" s="104"/>
      <c r="U40" s="104"/>
      <c r="V40" s="104"/>
      <c r="W40" s="104"/>
      <c r="X40" s="141">
        <v>40</v>
      </c>
      <c r="Y40" s="92"/>
      <c r="Z40" s="92"/>
    </row>
    <row r="41" spans="1:26" s="47" customFormat="1" ht="30" customHeight="1" x14ac:dyDescent="0.2">
      <c r="A41" s="88" t="s">
        <v>129</v>
      </c>
      <c r="B41" s="95" t="s">
        <v>192</v>
      </c>
      <c r="C41" s="66">
        <v>5</v>
      </c>
      <c r="D41" s="66"/>
      <c r="E41" s="243"/>
      <c r="F41" s="281">
        <v>1</v>
      </c>
      <c r="G41" s="263"/>
      <c r="H41" s="256">
        <f t="shared" si="2"/>
        <v>156</v>
      </c>
      <c r="I41" s="91">
        <v>52</v>
      </c>
      <c r="J41" s="254">
        <v>104</v>
      </c>
      <c r="K41" s="250">
        <v>136</v>
      </c>
      <c r="L41" s="105">
        <f t="shared" ref="L41:L42" si="18">T41+U41+V41+W41+X41+Z41</f>
        <v>20</v>
      </c>
      <c r="M41" s="91">
        <v>10</v>
      </c>
      <c r="N41" s="91">
        <v>10</v>
      </c>
      <c r="O41" s="89"/>
      <c r="P41" s="92"/>
      <c r="Q41" s="92"/>
      <c r="R41" s="92"/>
      <c r="S41" s="92"/>
      <c r="T41" s="89"/>
      <c r="U41" s="89"/>
      <c r="V41" s="89"/>
      <c r="W41" s="89"/>
      <c r="X41" s="141">
        <v>20</v>
      </c>
      <c r="Y41" s="92"/>
      <c r="Z41" s="92"/>
    </row>
    <row r="42" spans="1:26" s="48" customFormat="1" ht="30" customHeight="1" x14ac:dyDescent="0.2">
      <c r="A42" s="88" t="s">
        <v>147</v>
      </c>
      <c r="B42" s="95" t="s">
        <v>193</v>
      </c>
      <c r="C42" s="66"/>
      <c r="D42" s="66">
        <v>5</v>
      </c>
      <c r="E42" s="243"/>
      <c r="F42" s="281">
        <v>1</v>
      </c>
      <c r="G42" s="263"/>
      <c r="H42" s="256">
        <f t="shared" si="2"/>
        <v>117</v>
      </c>
      <c r="I42" s="91">
        <v>39</v>
      </c>
      <c r="J42" s="254">
        <v>78</v>
      </c>
      <c r="K42" s="250">
        <v>97</v>
      </c>
      <c r="L42" s="105">
        <f t="shared" si="18"/>
        <v>20</v>
      </c>
      <c r="M42" s="91">
        <v>10</v>
      </c>
      <c r="N42" s="91">
        <v>10</v>
      </c>
      <c r="O42" s="89"/>
      <c r="P42" s="92"/>
      <c r="Q42" s="92"/>
      <c r="R42" s="92"/>
      <c r="S42" s="92"/>
      <c r="T42" s="89"/>
      <c r="U42" s="89"/>
      <c r="V42" s="89"/>
      <c r="W42" s="89"/>
      <c r="X42" s="188">
        <v>20</v>
      </c>
      <c r="Y42" s="186"/>
      <c r="Z42" s="186"/>
    </row>
    <row r="43" spans="1:26" s="36" customFormat="1" ht="16.5" customHeight="1" x14ac:dyDescent="0.2">
      <c r="A43" s="88" t="s">
        <v>157</v>
      </c>
      <c r="B43" s="95" t="s">
        <v>37</v>
      </c>
      <c r="C43" s="66"/>
      <c r="D43" s="66" t="s">
        <v>284</v>
      </c>
      <c r="E43" s="243"/>
      <c r="F43" s="281"/>
      <c r="G43" s="263"/>
      <c r="H43" s="256">
        <f t="shared" si="2"/>
        <v>0</v>
      </c>
      <c r="I43" s="105"/>
      <c r="J43" s="253"/>
      <c r="K43" s="250"/>
      <c r="L43" s="91"/>
      <c r="M43" s="91"/>
      <c r="N43" s="90">
        <f>L43-M43</f>
        <v>0</v>
      </c>
      <c r="O43" s="89"/>
      <c r="P43" s="89">
        <v>36</v>
      </c>
      <c r="Q43" s="92"/>
      <c r="R43" s="92"/>
      <c r="S43" s="92"/>
      <c r="T43" s="89"/>
      <c r="U43" s="89"/>
      <c r="V43" s="89"/>
      <c r="W43" s="89"/>
      <c r="X43" s="141" t="s">
        <v>199</v>
      </c>
      <c r="Y43" s="190"/>
      <c r="Z43" s="190"/>
    </row>
    <row r="44" spans="1:26" s="36" customFormat="1" ht="15" customHeight="1" x14ac:dyDescent="0.2">
      <c r="A44" s="88" t="s">
        <v>114</v>
      </c>
      <c r="B44" s="95" t="s">
        <v>52</v>
      </c>
      <c r="C44" s="125"/>
      <c r="D44" s="66" t="s">
        <v>284</v>
      </c>
      <c r="E44" s="275"/>
      <c r="F44" s="285"/>
      <c r="G44" s="269"/>
      <c r="H44" s="256">
        <f t="shared" si="2"/>
        <v>0</v>
      </c>
      <c r="I44" s="105"/>
      <c r="J44" s="253"/>
      <c r="K44" s="271"/>
      <c r="L44" s="94"/>
      <c r="M44" s="94"/>
      <c r="N44" s="90">
        <f>L44-M44</f>
        <v>0</v>
      </c>
      <c r="O44" s="92"/>
      <c r="P44" s="92"/>
      <c r="Q44" s="89">
        <v>72</v>
      </c>
      <c r="R44" s="89"/>
      <c r="S44" s="89"/>
      <c r="T44" s="92"/>
      <c r="U44" s="92"/>
      <c r="V44" s="89"/>
      <c r="W44" s="92"/>
      <c r="X44" s="141" t="s">
        <v>200</v>
      </c>
      <c r="Y44" s="190"/>
      <c r="Z44" s="190"/>
    </row>
    <row r="45" spans="1:26" s="36" customFormat="1" ht="15" customHeight="1" thickBot="1" x14ac:dyDescent="0.25">
      <c r="A45" s="80" t="s">
        <v>215</v>
      </c>
      <c r="B45" s="96" t="s">
        <v>214</v>
      </c>
      <c r="C45" s="67" t="s">
        <v>284</v>
      </c>
      <c r="D45" s="67"/>
      <c r="E45" s="270"/>
      <c r="F45" s="286"/>
      <c r="G45" s="270"/>
      <c r="H45" s="257">
        <f t="shared" si="2"/>
        <v>0</v>
      </c>
      <c r="I45" s="97"/>
      <c r="J45" s="266"/>
      <c r="K45" s="247"/>
      <c r="L45" s="81"/>
      <c r="M45" s="81"/>
      <c r="N45" s="128"/>
      <c r="O45" s="98"/>
      <c r="P45" s="98"/>
      <c r="Q45" s="108"/>
      <c r="R45" s="108"/>
      <c r="S45" s="108"/>
      <c r="T45" s="98"/>
      <c r="U45" s="98"/>
      <c r="V45" s="108"/>
      <c r="W45" s="98"/>
      <c r="X45" s="190"/>
      <c r="Y45" s="190"/>
      <c r="Z45" s="190"/>
    </row>
    <row r="46" spans="1:26" s="48" customFormat="1" ht="32.25" customHeight="1" thickBot="1" x14ac:dyDescent="0.25">
      <c r="A46" s="126" t="s">
        <v>115</v>
      </c>
      <c r="B46" s="127" t="s">
        <v>209</v>
      </c>
      <c r="C46" s="83">
        <v>0</v>
      </c>
      <c r="D46" s="122">
        <v>2</v>
      </c>
      <c r="E46" s="258">
        <v>0</v>
      </c>
      <c r="F46" s="282">
        <v>2</v>
      </c>
      <c r="G46" s="258"/>
      <c r="H46" s="248">
        <f t="shared" si="2"/>
        <v>162</v>
      </c>
      <c r="I46" s="248">
        <f>I47+I48</f>
        <v>54</v>
      </c>
      <c r="J46" s="251">
        <f>J47+J48</f>
        <v>108</v>
      </c>
      <c r="K46" s="248">
        <f>SUM(K47:K48)</f>
        <v>142</v>
      </c>
      <c r="L46" s="84">
        <f>SUM(L47:L48)</f>
        <v>20</v>
      </c>
      <c r="M46" s="84">
        <f>SUM(M47:M48)</f>
        <v>12</v>
      </c>
      <c r="N46" s="84">
        <f>SUM(N47:N48)</f>
        <v>8</v>
      </c>
      <c r="O46" s="84">
        <f>SUM(O47:O48)</f>
        <v>0</v>
      </c>
      <c r="P46" s="84">
        <f>SUM(P47:P50)</f>
        <v>36</v>
      </c>
      <c r="Q46" s="84">
        <f>SUM(Q47:Q50)</f>
        <v>36</v>
      </c>
      <c r="R46" s="83"/>
      <c r="S46" s="83"/>
      <c r="T46" s="83"/>
      <c r="U46" s="83">
        <f>SUM(U47:U48)</f>
        <v>0</v>
      </c>
      <c r="V46" s="83">
        <f>SUM(V47:V48)</f>
        <v>0</v>
      </c>
      <c r="W46" s="83">
        <f>SUM(W47:W48)</f>
        <v>0</v>
      </c>
      <c r="X46" s="83">
        <f t="shared" ref="X46:Z46" si="19">SUM(X47:X48)</f>
        <v>0</v>
      </c>
      <c r="Y46" s="83">
        <f t="shared" si="19"/>
        <v>0</v>
      </c>
      <c r="Z46" s="83">
        <f t="shared" si="19"/>
        <v>20</v>
      </c>
    </row>
    <row r="47" spans="1:26" s="52" customFormat="1" ht="18" customHeight="1" x14ac:dyDescent="0.2">
      <c r="A47" s="85" t="s">
        <v>116</v>
      </c>
      <c r="B47" s="123" t="s">
        <v>194</v>
      </c>
      <c r="C47" s="124"/>
      <c r="D47" s="124">
        <v>6</v>
      </c>
      <c r="E47" s="263"/>
      <c r="F47" s="281">
        <v>1</v>
      </c>
      <c r="G47" s="263"/>
      <c r="H47" s="256">
        <f t="shared" si="2"/>
        <v>81</v>
      </c>
      <c r="I47" s="105">
        <v>27</v>
      </c>
      <c r="J47" s="253">
        <v>54</v>
      </c>
      <c r="K47" s="256">
        <v>71</v>
      </c>
      <c r="L47" s="105">
        <f>T47+U47+V47+W47+X47+Z47</f>
        <v>10</v>
      </c>
      <c r="M47" s="105">
        <v>6</v>
      </c>
      <c r="N47" s="105">
        <f>L47-M47</f>
        <v>4</v>
      </c>
      <c r="O47" s="104"/>
      <c r="P47" s="104"/>
      <c r="Q47" s="129"/>
      <c r="R47" s="129"/>
      <c r="S47" s="129"/>
      <c r="T47" s="104"/>
      <c r="U47" s="104"/>
      <c r="V47" s="104"/>
      <c r="W47" s="104"/>
      <c r="X47" s="188"/>
      <c r="Y47" s="188"/>
      <c r="Z47" s="188">
        <v>10</v>
      </c>
    </row>
    <row r="48" spans="1:26" s="47" customFormat="1" ht="17.25" customHeight="1" x14ac:dyDescent="0.2">
      <c r="A48" s="88" t="s">
        <v>148</v>
      </c>
      <c r="B48" s="95" t="s">
        <v>195</v>
      </c>
      <c r="C48" s="66"/>
      <c r="D48" s="66">
        <v>6</v>
      </c>
      <c r="E48" s="243"/>
      <c r="F48" s="281">
        <v>1</v>
      </c>
      <c r="G48" s="263"/>
      <c r="H48" s="256">
        <f t="shared" si="2"/>
        <v>81</v>
      </c>
      <c r="I48" s="91">
        <v>27</v>
      </c>
      <c r="J48" s="254">
        <v>54</v>
      </c>
      <c r="K48" s="250">
        <v>71</v>
      </c>
      <c r="L48" s="105">
        <f>T48+U48+V48+W48+X48+Z48</f>
        <v>10</v>
      </c>
      <c r="M48" s="91">
        <v>6</v>
      </c>
      <c r="N48" s="105">
        <f>L48-M48</f>
        <v>4</v>
      </c>
      <c r="O48" s="89"/>
      <c r="P48" s="89"/>
      <c r="Q48" s="125"/>
      <c r="R48" s="125"/>
      <c r="S48" s="125"/>
      <c r="T48" s="89"/>
      <c r="U48" s="89"/>
      <c r="V48" s="89"/>
      <c r="W48" s="89"/>
      <c r="X48" s="92"/>
      <c r="Y48" s="92"/>
      <c r="Z48" s="141">
        <v>10</v>
      </c>
    </row>
    <row r="49" spans="1:26" s="53" customFormat="1" ht="15.75" customHeight="1" x14ac:dyDescent="0.2">
      <c r="A49" s="88" t="s">
        <v>149</v>
      </c>
      <c r="B49" s="95" t="s">
        <v>37</v>
      </c>
      <c r="C49" s="66"/>
      <c r="D49" s="66" t="s">
        <v>167</v>
      </c>
      <c r="E49" s="243"/>
      <c r="F49" s="281"/>
      <c r="G49" s="263"/>
      <c r="H49" s="256">
        <f t="shared" si="2"/>
        <v>0</v>
      </c>
      <c r="I49" s="105"/>
      <c r="J49" s="253"/>
      <c r="K49" s="250"/>
      <c r="L49" s="91"/>
      <c r="M49" s="91"/>
      <c r="N49" s="91">
        <f>L49-M49</f>
        <v>0</v>
      </c>
      <c r="O49" s="89"/>
      <c r="P49" s="89">
        <v>36</v>
      </c>
      <c r="Q49" s="66"/>
      <c r="R49" s="66"/>
      <c r="S49" s="66"/>
      <c r="T49" s="89"/>
      <c r="U49" s="89"/>
      <c r="V49" s="89"/>
      <c r="W49" s="89"/>
      <c r="X49" s="141"/>
      <c r="Y49" s="141"/>
      <c r="Z49" s="141" t="s">
        <v>156</v>
      </c>
    </row>
    <row r="50" spans="1:26" s="53" customFormat="1" ht="15.75" customHeight="1" x14ac:dyDescent="0.2">
      <c r="A50" s="88" t="s">
        <v>117</v>
      </c>
      <c r="B50" s="95" t="s">
        <v>52</v>
      </c>
      <c r="C50" s="66"/>
      <c r="D50" s="66" t="s">
        <v>167</v>
      </c>
      <c r="E50" s="243"/>
      <c r="F50" s="281"/>
      <c r="G50" s="263"/>
      <c r="H50" s="256">
        <f t="shared" si="2"/>
        <v>0</v>
      </c>
      <c r="I50" s="105"/>
      <c r="J50" s="253"/>
      <c r="K50" s="238"/>
      <c r="L50" s="89"/>
      <c r="M50" s="89"/>
      <c r="N50" s="91">
        <f>L50-M50</f>
        <v>0</v>
      </c>
      <c r="O50" s="89"/>
      <c r="P50" s="89"/>
      <c r="Q50" s="66">
        <v>36</v>
      </c>
      <c r="R50" s="66"/>
      <c r="S50" s="66"/>
      <c r="T50" s="89"/>
      <c r="U50" s="89"/>
      <c r="V50" s="89"/>
      <c r="W50" s="89"/>
      <c r="X50" s="141"/>
      <c r="Y50" s="141"/>
      <c r="Z50" s="141" t="s">
        <v>156</v>
      </c>
    </row>
    <row r="51" spans="1:26" s="53" customFormat="1" ht="15.75" customHeight="1" thickBot="1" x14ac:dyDescent="0.25">
      <c r="A51" s="107" t="s">
        <v>216</v>
      </c>
      <c r="B51" s="96" t="s">
        <v>214</v>
      </c>
      <c r="C51" s="67" t="s">
        <v>167</v>
      </c>
      <c r="D51" s="67"/>
      <c r="E51" s="245"/>
      <c r="F51" s="244"/>
      <c r="G51" s="245"/>
      <c r="H51" s="257">
        <f t="shared" si="2"/>
        <v>0</v>
      </c>
      <c r="I51" s="97"/>
      <c r="J51" s="266"/>
      <c r="K51" s="272"/>
      <c r="L51" s="108"/>
      <c r="M51" s="108"/>
      <c r="N51" s="97"/>
      <c r="O51" s="108"/>
      <c r="P51" s="108"/>
      <c r="Q51" s="67"/>
      <c r="R51" s="67"/>
      <c r="S51" s="67"/>
      <c r="T51" s="108"/>
      <c r="U51" s="108"/>
      <c r="V51" s="108"/>
      <c r="W51" s="108"/>
      <c r="X51" s="141"/>
      <c r="Y51" s="141"/>
      <c r="Z51" s="141"/>
    </row>
    <row r="52" spans="1:26" s="47" customFormat="1" ht="31.5" customHeight="1" thickBot="1" x14ac:dyDescent="0.25">
      <c r="A52" s="126" t="s">
        <v>118</v>
      </c>
      <c r="B52" s="127" t="s">
        <v>196</v>
      </c>
      <c r="C52" s="83">
        <v>1</v>
      </c>
      <c r="D52" s="122">
        <v>0</v>
      </c>
      <c r="E52" s="258">
        <v>0</v>
      </c>
      <c r="F52" s="282">
        <v>1</v>
      </c>
      <c r="G52" s="258"/>
      <c r="H52" s="248">
        <f t="shared" si="2"/>
        <v>108</v>
      </c>
      <c r="I52" s="248">
        <f>I53</f>
        <v>36</v>
      </c>
      <c r="J52" s="251">
        <f>J53</f>
        <v>72</v>
      </c>
      <c r="K52" s="248">
        <f t="shared" ref="K52:Z52" si="20">K53</f>
        <v>78</v>
      </c>
      <c r="L52" s="84">
        <f t="shared" si="20"/>
        <v>30</v>
      </c>
      <c r="M52" s="84">
        <f t="shared" si="20"/>
        <v>14</v>
      </c>
      <c r="N52" s="84">
        <f t="shared" si="20"/>
        <v>16</v>
      </c>
      <c r="O52" s="84">
        <f t="shared" si="20"/>
        <v>0</v>
      </c>
      <c r="P52" s="84">
        <v>36</v>
      </c>
      <c r="Q52" s="84">
        <v>36</v>
      </c>
      <c r="R52" s="84">
        <f t="shared" si="20"/>
        <v>0</v>
      </c>
      <c r="S52" s="84">
        <f t="shared" si="20"/>
        <v>0</v>
      </c>
      <c r="T52" s="84">
        <f t="shared" si="20"/>
        <v>0</v>
      </c>
      <c r="U52" s="84">
        <f t="shared" si="20"/>
        <v>0</v>
      </c>
      <c r="V52" s="84">
        <f t="shared" si="20"/>
        <v>0</v>
      </c>
      <c r="W52" s="84">
        <f t="shared" si="20"/>
        <v>0</v>
      </c>
      <c r="X52" s="84">
        <f t="shared" si="20"/>
        <v>0</v>
      </c>
      <c r="Y52" s="84">
        <f t="shared" si="20"/>
        <v>0</v>
      </c>
      <c r="Z52" s="84">
        <f t="shared" si="20"/>
        <v>30</v>
      </c>
    </row>
    <row r="53" spans="1:26" s="52" customFormat="1" ht="29.25" customHeight="1" x14ac:dyDescent="0.2">
      <c r="A53" s="85" t="s">
        <v>197</v>
      </c>
      <c r="B53" s="123" t="s">
        <v>198</v>
      </c>
      <c r="C53" s="124">
        <v>6</v>
      </c>
      <c r="D53" s="124"/>
      <c r="E53" s="263"/>
      <c r="F53" s="281">
        <v>1</v>
      </c>
      <c r="G53" s="263"/>
      <c r="H53" s="256">
        <f t="shared" si="2"/>
        <v>108</v>
      </c>
      <c r="I53" s="105">
        <v>36</v>
      </c>
      <c r="J53" s="253">
        <v>72</v>
      </c>
      <c r="K53" s="256">
        <v>78</v>
      </c>
      <c r="L53" s="105">
        <f>S53+T53+U53+V53+W53+X53+Z53</f>
        <v>30</v>
      </c>
      <c r="M53" s="105">
        <v>14</v>
      </c>
      <c r="N53" s="105">
        <v>16</v>
      </c>
      <c r="O53" s="104"/>
      <c r="P53" s="104"/>
      <c r="Q53" s="129"/>
      <c r="R53" s="129"/>
      <c r="S53" s="129"/>
      <c r="T53" s="104"/>
      <c r="U53" s="104"/>
      <c r="V53" s="104"/>
      <c r="W53" s="104"/>
      <c r="X53" s="188"/>
      <c r="Y53" s="188"/>
      <c r="Z53" s="188">
        <v>30</v>
      </c>
    </row>
    <row r="54" spans="1:26" s="30" customFormat="1" ht="15.75" customHeight="1" x14ac:dyDescent="0.2">
      <c r="A54" s="88" t="s">
        <v>150</v>
      </c>
      <c r="B54" s="95" t="s">
        <v>37</v>
      </c>
      <c r="C54" s="66"/>
      <c r="D54" s="66" t="s">
        <v>167</v>
      </c>
      <c r="E54" s="243"/>
      <c r="F54" s="281"/>
      <c r="G54" s="263"/>
      <c r="H54" s="256">
        <f>K54+L54</f>
        <v>0</v>
      </c>
      <c r="I54" s="105"/>
      <c r="J54" s="253"/>
      <c r="K54" s="238"/>
      <c r="L54" s="89"/>
      <c r="M54" s="89"/>
      <c r="N54" s="90">
        <f>L54-M54</f>
        <v>0</v>
      </c>
      <c r="O54" s="89"/>
      <c r="P54" s="89">
        <v>36</v>
      </c>
      <c r="Q54" s="66"/>
      <c r="R54" s="66"/>
      <c r="S54" s="66"/>
      <c r="T54" s="89"/>
      <c r="U54" s="89"/>
      <c r="V54" s="89"/>
      <c r="W54" s="89"/>
      <c r="X54" s="191"/>
      <c r="Y54" s="191"/>
      <c r="Z54" s="141" t="s">
        <v>199</v>
      </c>
    </row>
    <row r="55" spans="1:26" s="30" customFormat="1" ht="15.75" customHeight="1" x14ac:dyDescent="0.2">
      <c r="A55" s="88" t="s">
        <v>155</v>
      </c>
      <c r="B55" s="139" t="s">
        <v>52</v>
      </c>
      <c r="C55" s="140"/>
      <c r="D55" s="140" t="s">
        <v>167</v>
      </c>
      <c r="E55" s="243"/>
      <c r="F55" s="242"/>
      <c r="G55" s="243"/>
      <c r="H55" s="250">
        <f>K55+L55</f>
        <v>0</v>
      </c>
      <c r="I55" s="91"/>
      <c r="J55" s="254"/>
      <c r="K55" s="238"/>
      <c r="L55" s="141"/>
      <c r="M55" s="141"/>
      <c r="N55" s="90">
        <f>L55-M55</f>
        <v>0</v>
      </c>
      <c r="O55" s="141"/>
      <c r="P55" s="141"/>
      <c r="Q55" s="140">
        <v>36</v>
      </c>
      <c r="R55" s="140"/>
      <c r="S55" s="140"/>
      <c r="T55" s="141"/>
      <c r="U55" s="141"/>
      <c r="V55" s="141"/>
      <c r="W55" s="141"/>
      <c r="X55" s="191"/>
      <c r="Y55" s="191"/>
      <c r="Z55" s="141" t="s">
        <v>199</v>
      </c>
    </row>
    <row r="56" spans="1:26" s="64" customFormat="1" ht="15.75" customHeight="1" thickBot="1" x14ac:dyDescent="0.25">
      <c r="A56" s="130" t="s">
        <v>217</v>
      </c>
      <c r="B56" s="99" t="s">
        <v>214</v>
      </c>
      <c r="C56" s="68" t="s">
        <v>167</v>
      </c>
      <c r="D56" s="68"/>
      <c r="E56" s="274"/>
      <c r="F56" s="288"/>
      <c r="G56" s="274"/>
      <c r="H56" s="240"/>
      <c r="I56" s="131"/>
      <c r="J56" s="241"/>
      <c r="K56" s="240"/>
      <c r="L56" s="131"/>
      <c r="M56" s="131"/>
      <c r="N56" s="132"/>
      <c r="O56" s="131"/>
      <c r="P56" s="131"/>
      <c r="Q56" s="68"/>
      <c r="R56" s="68"/>
      <c r="S56" s="68"/>
      <c r="T56" s="131"/>
      <c r="U56" s="131"/>
      <c r="V56" s="131"/>
      <c r="W56" s="131"/>
      <c r="X56" s="73"/>
      <c r="Y56" s="73"/>
      <c r="Z56" s="73"/>
    </row>
    <row r="57" spans="1:26" ht="18" customHeight="1" thickBot="1" x14ac:dyDescent="0.25">
      <c r="A57" s="82" t="s">
        <v>135</v>
      </c>
      <c r="B57" s="121" t="s">
        <v>53</v>
      </c>
      <c r="C57" s="122"/>
      <c r="D57" s="133"/>
      <c r="E57" s="258"/>
      <c r="F57" s="282"/>
      <c r="G57" s="258"/>
      <c r="H57" s="273"/>
      <c r="I57" s="134"/>
      <c r="J57" s="276"/>
      <c r="K57" s="273"/>
      <c r="L57" s="134"/>
      <c r="M57" s="134"/>
      <c r="N57" s="135">
        <f t="shared" ref="N57:N62" si="21">L57-M57</f>
        <v>0</v>
      </c>
      <c r="O57" s="134"/>
      <c r="P57" s="134"/>
      <c r="Q57" s="134"/>
      <c r="R57" s="134"/>
      <c r="S57" s="134"/>
      <c r="T57" s="83"/>
      <c r="U57" s="134"/>
      <c r="V57" s="83"/>
      <c r="W57" s="103"/>
      <c r="X57" s="70"/>
      <c r="Y57" s="182"/>
      <c r="Z57" s="103" t="s">
        <v>136</v>
      </c>
    </row>
    <row r="58" spans="1:26" s="37" customFormat="1" ht="16.5" customHeight="1" x14ac:dyDescent="0.2">
      <c r="A58" s="86" t="s">
        <v>119</v>
      </c>
      <c r="B58" s="136" t="s">
        <v>176</v>
      </c>
      <c r="C58" s="129"/>
      <c r="D58" s="129"/>
      <c r="E58" s="21"/>
      <c r="F58" s="285"/>
      <c r="G58" s="269"/>
      <c r="H58" s="236"/>
      <c r="I58" s="224"/>
      <c r="J58" s="237"/>
      <c r="K58" s="236"/>
      <c r="L58" s="104"/>
      <c r="M58" s="104"/>
      <c r="N58" s="137">
        <f t="shared" si="21"/>
        <v>0</v>
      </c>
      <c r="O58" s="104"/>
      <c r="P58" s="104"/>
      <c r="Q58" s="104"/>
      <c r="R58" s="104"/>
      <c r="S58" s="104"/>
      <c r="T58" s="104"/>
      <c r="U58" s="104"/>
      <c r="V58" s="104"/>
      <c r="W58" s="87"/>
      <c r="X58" s="183"/>
      <c r="Y58" s="180"/>
      <c r="Z58" s="87" t="s">
        <v>137</v>
      </c>
    </row>
    <row r="59" spans="1:26" ht="18" customHeight="1" x14ac:dyDescent="0.2">
      <c r="A59" s="93"/>
      <c r="B59" s="138" t="s">
        <v>138</v>
      </c>
      <c r="C59" s="125"/>
      <c r="D59" s="125"/>
      <c r="E59" s="275"/>
      <c r="F59" s="289"/>
      <c r="G59" s="275"/>
      <c r="H59" s="238"/>
      <c r="I59" s="228"/>
      <c r="J59" s="239"/>
      <c r="K59" s="238"/>
      <c r="L59" s="89"/>
      <c r="M59" s="89"/>
      <c r="N59" s="90">
        <f t="shared" si="21"/>
        <v>0</v>
      </c>
      <c r="O59" s="89"/>
      <c r="P59" s="89"/>
      <c r="Q59" s="89"/>
      <c r="R59" s="89"/>
      <c r="S59" s="89"/>
      <c r="T59" s="89"/>
      <c r="U59" s="89"/>
      <c r="V59" s="89"/>
      <c r="W59" s="89"/>
      <c r="X59" s="177"/>
      <c r="Y59" s="177"/>
      <c r="Z59" s="141"/>
    </row>
    <row r="60" spans="1:26" ht="15.75" customHeight="1" x14ac:dyDescent="0.2">
      <c r="A60" s="88"/>
      <c r="B60" s="138" t="s">
        <v>58</v>
      </c>
      <c r="C60" s="125"/>
      <c r="D60" s="125"/>
      <c r="E60" s="275"/>
      <c r="F60" s="289"/>
      <c r="G60" s="275"/>
      <c r="H60" s="238"/>
      <c r="I60" s="228"/>
      <c r="J60" s="239"/>
      <c r="K60" s="238"/>
      <c r="L60" s="89"/>
      <c r="M60" s="89"/>
      <c r="N60" s="90">
        <f t="shared" si="21"/>
        <v>0</v>
      </c>
      <c r="O60" s="89"/>
      <c r="P60" s="89"/>
      <c r="Q60" s="89"/>
      <c r="R60" s="89"/>
      <c r="S60" s="89"/>
      <c r="T60" s="89"/>
      <c r="U60" s="89"/>
      <c r="V60" s="89"/>
      <c r="W60" s="89"/>
      <c r="X60" s="177"/>
      <c r="Y60" s="177"/>
      <c r="Z60" s="141"/>
    </row>
    <row r="61" spans="1:26" s="30" customFormat="1" ht="30.75" customHeight="1" x14ac:dyDescent="0.2">
      <c r="A61" s="88" t="s">
        <v>59</v>
      </c>
      <c r="B61" s="222" t="s">
        <v>247</v>
      </c>
      <c r="C61" s="66"/>
      <c r="D61" s="66"/>
      <c r="E61" s="66"/>
      <c r="F61" s="227"/>
      <c r="G61" s="227"/>
      <c r="H61" s="89"/>
      <c r="I61" s="228"/>
      <c r="J61" s="228"/>
      <c r="K61" s="89"/>
      <c r="L61" s="89"/>
      <c r="M61" s="89"/>
      <c r="N61" s="90">
        <f t="shared" si="21"/>
        <v>0</v>
      </c>
      <c r="O61" s="89"/>
      <c r="P61" s="89"/>
      <c r="Q61" s="89"/>
      <c r="R61" s="89"/>
      <c r="S61" s="89"/>
      <c r="T61" s="89"/>
      <c r="U61" s="89"/>
      <c r="V61" s="89"/>
      <c r="W61" s="89"/>
      <c r="X61" s="177"/>
      <c r="Y61" s="177"/>
      <c r="Z61" s="141" t="s">
        <v>139</v>
      </c>
    </row>
    <row r="62" spans="1:26" ht="32.25" customHeight="1" x14ac:dyDescent="0.2">
      <c r="A62" s="88" t="s">
        <v>60</v>
      </c>
      <c r="B62" s="222" t="s">
        <v>248</v>
      </c>
      <c r="C62" s="66"/>
      <c r="D62" s="66"/>
      <c r="E62" s="66"/>
      <c r="F62" s="227"/>
      <c r="G62" s="227"/>
      <c r="H62" s="89"/>
      <c r="I62" s="228"/>
      <c r="J62" s="228"/>
      <c r="K62" s="89"/>
      <c r="L62" s="89"/>
      <c r="M62" s="89"/>
      <c r="N62" s="90">
        <f t="shared" si="21"/>
        <v>0</v>
      </c>
      <c r="O62" s="89"/>
      <c r="P62" s="89"/>
      <c r="Q62" s="89"/>
      <c r="R62" s="89"/>
      <c r="S62" s="89"/>
      <c r="T62" s="89"/>
      <c r="U62" s="89"/>
      <c r="V62" s="89"/>
      <c r="W62" s="89"/>
      <c r="X62" s="177"/>
      <c r="Y62" s="177"/>
      <c r="Z62" s="141" t="s">
        <v>140</v>
      </c>
    </row>
    <row r="63" spans="1:26" s="33" customFormat="1" ht="17.25" customHeight="1" x14ac:dyDescent="0.25">
      <c r="A63" s="423" t="s">
        <v>57</v>
      </c>
      <c r="B63" s="422" t="s">
        <v>163</v>
      </c>
      <c r="C63" s="424"/>
      <c r="D63" s="424"/>
      <c r="E63" s="424"/>
      <c r="F63" s="384"/>
      <c r="G63" s="384"/>
      <c r="H63" s="388"/>
      <c r="I63" s="386"/>
      <c r="J63" s="386"/>
      <c r="K63" s="388"/>
      <c r="L63" s="428" t="s">
        <v>23</v>
      </c>
      <c r="M63" s="431" t="s">
        <v>54</v>
      </c>
      <c r="N63" s="434"/>
      <c r="O63" s="434"/>
      <c r="P63" s="434"/>
      <c r="Q63" s="434"/>
      <c r="R63" s="89">
        <v>15</v>
      </c>
      <c r="S63" s="89">
        <v>16</v>
      </c>
      <c r="T63" s="89">
        <v>8</v>
      </c>
      <c r="U63" s="89">
        <v>8</v>
      </c>
      <c r="V63" s="89">
        <v>4</v>
      </c>
      <c r="W63" s="89">
        <v>4</v>
      </c>
      <c r="X63" s="141">
        <v>3</v>
      </c>
      <c r="Y63" s="141"/>
      <c r="Z63" s="141">
        <v>5</v>
      </c>
    </row>
    <row r="64" spans="1:26" ht="15.75" customHeight="1" x14ac:dyDescent="0.25">
      <c r="A64" s="423"/>
      <c r="B64" s="422"/>
      <c r="C64" s="424"/>
      <c r="D64" s="424"/>
      <c r="E64" s="424"/>
      <c r="F64" s="385"/>
      <c r="G64" s="385"/>
      <c r="H64" s="388"/>
      <c r="I64" s="387"/>
      <c r="J64" s="387"/>
      <c r="K64" s="388"/>
      <c r="L64" s="429"/>
      <c r="M64" s="431" t="s">
        <v>55</v>
      </c>
      <c r="N64" s="434"/>
      <c r="O64" s="434"/>
      <c r="P64" s="434"/>
      <c r="Q64" s="434"/>
      <c r="R64" s="142"/>
      <c r="S64" s="142"/>
      <c r="T64" s="89"/>
      <c r="U64" s="89"/>
      <c r="V64" s="89"/>
      <c r="W64" s="141">
        <v>36</v>
      </c>
      <c r="X64" s="141">
        <v>36</v>
      </c>
      <c r="Y64" s="141">
        <v>72</v>
      </c>
      <c r="Z64" s="191">
        <v>72</v>
      </c>
    </row>
    <row r="65" spans="1:26" s="30" customFormat="1" ht="28.5" customHeight="1" x14ac:dyDescent="0.25">
      <c r="A65" s="143"/>
      <c r="B65" s="144" t="s">
        <v>208</v>
      </c>
      <c r="C65" s="145"/>
      <c r="D65" s="145"/>
      <c r="E65" s="145"/>
      <c r="F65" s="145"/>
      <c r="G65" s="145"/>
      <c r="H65" s="89"/>
      <c r="I65" s="228"/>
      <c r="J65" s="228"/>
      <c r="K65" s="89"/>
      <c r="L65" s="429"/>
      <c r="M65" s="432" t="s">
        <v>56</v>
      </c>
      <c r="N65" s="433"/>
      <c r="O65" s="433"/>
      <c r="P65" s="433"/>
      <c r="Q65" s="433"/>
      <c r="R65" s="145"/>
      <c r="S65" s="145"/>
      <c r="T65" s="66"/>
      <c r="U65" s="66"/>
      <c r="V65" s="89"/>
      <c r="W65" s="89" t="s">
        <v>225</v>
      </c>
      <c r="X65" s="141" t="s">
        <v>225</v>
      </c>
      <c r="Y65" s="181"/>
      <c r="Z65" s="141" t="s">
        <v>201</v>
      </c>
    </row>
    <row r="66" spans="1:26" s="30" customFormat="1" ht="14.25" customHeight="1" x14ac:dyDescent="0.25">
      <c r="A66" s="146"/>
      <c r="B66" s="146"/>
      <c r="C66" s="89"/>
      <c r="D66" s="89"/>
      <c r="E66" s="89"/>
      <c r="F66" s="228"/>
      <c r="G66" s="228"/>
      <c r="H66" s="89"/>
      <c r="I66" s="228"/>
      <c r="J66" s="228"/>
      <c r="K66" s="89"/>
      <c r="L66" s="429"/>
      <c r="M66" s="435" t="s">
        <v>285</v>
      </c>
      <c r="N66" s="436"/>
      <c r="O66" s="436"/>
      <c r="P66" s="436"/>
      <c r="Q66" s="436"/>
      <c r="R66" s="147"/>
      <c r="S66" s="148">
        <v>5</v>
      </c>
      <c r="T66" s="148">
        <v>1</v>
      </c>
      <c r="U66" s="148">
        <v>1</v>
      </c>
      <c r="V66" s="148">
        <v>1</v>
      </c>
      <c r="W66" s="148">
        <v>2</v>
      </c>
      <c r="X66" s="141">
        <v>2</v>
      </c>
      <c r="Y66" s="141"/>
      <c r="Z66" s="191">
        <v>1</v>
      </c>
    </row>
    <row r="67" spans="1:26" ht="13.5" customHeight="1" x14ac:dyDescent="0.25">
      <c r="A67" s="146"/>
      <c r="B67" s="146"/>
      <c r="C67" s="89"/>
      <c r="D67" s="89"/>
      <c r="E67" s="89"/>
      <c r="F67" s="228"/>
      <c r="G67" s="228"/>
      <c r="H67" s="89"/>
      <c r="I67" s="228"/>
      <c r="J67" s="228"/>
      <c r="K67" s="89"/>
      <c r="L67" s="429"/>
      <c r="M67" s="431" t="s">
        <v>286</v>
      </c>
      <c r="N67" s="431"/>
      <c r="O67" s="431"/>
      <c r="P67" s="431"/>
      <c r="Q67" s="431"/>
      <c r="R67" s="89">
        <v>1</v>
      </c>
      <c r="S67" s="89" t="s">
        <v>267</v>
      </c>
      <c r="T67" s="89">
        <v>3</v>
      </c>
      <c r="U67" s="89">
        <v>7</v>
      </c>
      <c r="V67" s="89">
        <v>3</v>
      </c>
      <c r="W67" s="89">
        <v>2</v>
      </c>
      <c r="X67" s="141">
        <v>1</v>
      </c>
      <c r="Y67" s="141"/>
      <c r="Z67" s="191">
        <v>4</v>
      </c>
    </row>
    <row r="68" spans="1:26" s="32" customFormat="1" ht="13.5" customHeight="1" x14ac:dyDescent="0.25">
      <c r="A68" s="146"/>
      <c r="B68" s="146"/>
      <c r="C68" s="89"/>
      <c r="D68" s="89"/>
      <c r="E68" s="89"/>
      <c r="F68" s="228"/>
      <c r="G68" s="228"/>
      <c r="H68" s="89"/>
      <c r="I68" s="228"/>
      <c r="J68" s="228"/>
      <c r="K68" s="89"/>
      <c r="L68" s="430"/>
      <c r="M68" s="431" t="s">
        <v>287</v>
      </c>
      <c r="N68" s="431"/>
      <c r="O68" s="431"/>
      <c r="P68" s="431"/>
      <c r="Q68" s="431"/>
      <c r="R68" s="89">
        <v>13</v>
      </c>
      <c r="S68" s="89"/>
      <c r="T68" s="89">
        <v>7</v>
      </c>
      <c r="U68" s="89">
        <v>5</v>
      </c>
      <c r="V68" s="89">
        <v>5</v>
      </c>
      <c r="W68" s="89" t="s">
        <v>268</v>
      </c>
      <c r="X68" s="141" t="s">
        <v>269</v>
      </c>
      <c r="Y68" s="141"/>
      <c r="Z68" s="191">
        <v>5</v>
      </c>
    </row>
    <row r="69" spans="1:26" s="28" customFormat="1" ht="16.5" customHeight="1" x14ac:dyDescent="0.2">
      <c r="A69" s="17"/>
      <c r="B69" s="17"/>
      <c r="C69" s="16"/>
      <c r="D69" s="16"/>
      <c r="E69" s="16"/>
      <c r="F69" s="226"/>
      <c r="G69" s="226"/>
      <c r="H69" s="16"/>
      <c r="I69" s="226"/>
      <c r="J69" s="226"/>
      <c r="K69" s="16"/>
      <c r="L69" s="16"/>
      <c r="M69" s="427"/>
      <c r="N69" s="427"/>
      <c r="O69" s="427"/>
      <c r="P69" s="427"/>
      <c r="Q69" s="427"/>
      <c r="R69" s="62"/>
      <c r="S69" s="62"/>
      <c r="T69" s="62"/>
      <c r="U69" s="63"/>
      <c r="V69" s="63"/>
      <c r="W69" s="63"/>
      <c r="X69" s="16"/>
      <c r="Y69" s="16"/>
    </row>
    <row r="70" spans="1:26" s="28" customFormat="1" ht="15" customHeight="1" x14ac:dyDescent="0.2">
      <c r="A70" s="17"/>
      <c r="B70" s="17"/>
      <c r="C70" s="16"/>
      <c r="D70" s="16"/>
      <c r="E70" s="16"/>
      <c r="F70" s="226"/>
      <c r="G70" s="226"/>
      <c r="H70" s="16"/>
      <c r="I70" s="226"/>
      <c r="J70" s="226"/>
      <c r="K70" s="16"/>
      <c r="L70" s="16"/>
      <c r="M70" s="16"/>
      <c r="N70" s="16"/>
      <c r="O70" s="16"/>
      <c r="P70" s="16"/>
      <c r="Q70" s="16"/>
      <c r="R70" s="45"/>
      <c r="S70" s="45"/>
      <c r="T70" s="16"/>
      <c r="U70" s="16"/>
      <c r="V70" s="16"/>
      <c r="W70" s="16"/>
      <c r="X70" s="16"/>
      <c r="Y70" s="16"/>
    </row>
    <row r="71" spans="1:26" ht="18.75" customHeight="1" x14ac:dyDescent="0.2"/>
    <row r="72" spans="1:26" s="30" customFormat="1" ht="18.75" customHeight="1" x14ac:dyDescent="0.2">
      <c r="A72" s="17"/>
      <c r="B72" s="17"/>
      <c r="C72" s="16"/>
      <c r="D72" s="16"/>
      <c r="E72" s="16"/>
      <c r="F72" s="226"/>
      <c r="G72" s="226"/>
      <c r="H72" s="16"/>
      <c r="I72" s="226"/>
      <c r="J72" s="226"/>
      <c r="K72" s="16"/>
      <c r="L72" s="16"/>
      <c r="M72" s="16"/>
      <c r="N72" s="16"/>
      <c r="O72" s="16"/>
      <c r="P72" s="16"/>
      <c r="Q72" s="16"/>
      <c r="R72" s="45"/>
      <c r="S72" s="45"/>
      <c r="T72" s="16"/>
      <c r="U72" s="16"/>
      <c r="V72" s="16"/>
      <c r="W72" s="16"/>
      <c r="X72" s="16"/>
      <c r="Y72" s="16"/>
    </row>
    <row r="73" spans="1:26" ht="13.5" customHeight="1" x14ac:dyDescent="0.2"/>
    <row r="74" spans="1:26" ht="27" customHeight="1" x14ac:dyDescent="0.2"/>
    <row r="75" spans="1:26" ht="26.25" customHeight="1" x14ac:dyDescent="0.2"/>
    <row r="76" spans="1:26" ht="23.25" customHeight="1" x14ac:dyDescent="0.2"/>
    <row r="77" spans="1:26" ht="11.25" customHeight="1" x14ac:dyDescent="0.2"/>
    <row r="78" spans="1:26" ht="22.5" customHeight="1" x14ac:dyDescent="0.2"/>
    <row r="79" spans="1:26" ht="17.25" customHeight="1" x14ac:dyDescent="0.2"/>
    <row r="87" spans="3:25" x14ac:dyDescent="0.2">
      <c r="C87" s="17"/>
      <c r="D87" s="17"/>
      <c r="E87" s="17"/>
      <c r="F87" s="64"/>
      <c r="G87" s="64"/>
      <c r="H87" s="17"/>
      <c r="I87" s="64"/>
      <c r="J87" s="64"/>
      <c r="K87" s="17"/>
      <c r="L87" s="17"/>
      <c r="M87" s="17"/>
      <c r="N87" s="17"/>
      <c r="O87" s="17"/>
      <c r="P87" s="17"/>
      <c r="Q87" s="17"/>
      <c r="R87" s="30"/>
      <c r="S87" s="30"/>
      <c r="T87" s="17"/>
      <c r="U87" s="17"/>
      <c r="V87" s="17"/>
      <c r="W87" s="17"/>
      <c r="X87" s="17"/>
      <c r="Y87" s="17"/>
    </row>
    <row r="88" spans="3:25" x14ac:dyDescent="0.2">
      <c r="C88" s="17"/>
      <c r="D88" s="17"/>
      <c r="E88" s="17"/>
      <c r="F88" s="64"/>
      <c r="G88" s="64"/>
      <c r="H88" s="17"/>
      <c r="I88" s="64"/>
      <c r="J88" s="64"/>
      <c r="K88" s="17"/>
      <c r="L88" s="17"/>
      <c r="M88" s="17"/>
      <c r="N88" s="17"/>
      <c r="O88" s="17"/>
      <c r="P88" s="17"/>
      <c r="Q88" s="17"/>
      <c r="R88" s="30"/>
      <c r="S88" s="30"/>
      <c r="T88" s="17"/>
      <c r="U88" s="17"/>
      <c r="V88" s="17"/>
      <c r="W88" s="17"/>
      <c r="X88" s="17"/>
      <c r="Y88" s="17"/>
    </row>
    <row r="92" spans="3:25" x14ac:dyDescent="0.2">
      <c r="C92" s="17"/>
      <c r="D92" s="17"/>
      <c r="E92" s="17"/>
      <c r="F92" s="64"/>
      <c r="G92" s="64"/>
      <c r="H92" s="17"/>
      <c r="I92" s="64"/>
      <c r="J92" s="64"/>
      <c r="K92" s="17"/>
      <c r="L92" s="17"/>
      <c r="M92" s="17"/>
      <c r="N92" s="17"/>
      <c r="O92" s="17"/>
      <c r="P92" s="17"/>
      <c r="Q92" s="17"/>
      <c r="R92" s="30"/>
      <c r="S92" s="30"/>
      <c r="T92" s="17"/>
      <c r="U92" s="17"/>
      <c r="V92" s="17"/>
      <c r="W92" s="17"/>
      <c r="X92" s="17"/>
      <c r="Y92" s="17"/>
    </row>
    <row r="97" spans="3:25" x14ac:dyDescent="0.2">
      <c r="C97" s="17"/>
      <c r="D97" s="17"/>
      <c r="E97" s="17"/>
      <c r="F97" s="64"/>
      <c r="G97" s="64"/>
      <c r="H97" s="17"/>
      <c r="I97" s="64"/>
      <c r="J97" s="64"/>
      <c r="K97" s="17"/>
      <c r="L97" s="17"/>
      <c r="M97" s="17"/>
      <c r="N97" s="17"/>
      <c r="O97" s="17"/>
      <c r="P97" s="17"/>
      <c r="Q97" s="17"/>
      <c r="R97" s="30"/>
      <c r="S97" s="30"/>
      <c r="T97" s="17"/>
      <c r="U97" s="17"/>
      <c r="V97" s="17"/>
      <c r="W97" s="17"/>
      <c r="X97" s="17"/>
      <c r="Y97" s="17"/>
    </row>
    <row r="98" spans="3:25" x14ac:dyDescent="0.2">
      <c r="C98" s="17"/>
      <c r="D98" s="17"/>
      <c r="E98" s="17"/>
      <c r="F98" s="64"/>
      <c r="G98" s="64"/>
      <c r="H98" s="17"/>
      <c r="I98" s="64"/>
      <c r="J98" s="64"/>
      <c r="K98" s="17"/>
      <c r="L98" s="17"/>
      <c r="M98" s="17"/>
      <c r="N98" s="17"/>
      <c r="O98" s="17"/>
      <c r="P98" s="17"/>
      <c r="Q98" s="17"/>
      <c r="R98" s="30"/>
      <c r="S98" s="30"/>
      <c r="T98" s="17"/>
      <c r="U98" s="17"/>
      <c r="V98" s="17"/>
      <c r="W98" s="17"/>
      <c r="X98" s="17"/>
      <c r="Y98" s="17"/>
    </row>
    <row r="99" spans="3:25" x14ac:dyDescent="0.2">
      <c r="C99" s="17"/>
      <c r="D99" s="17"/>
      <c r="E99" s="17"/>
      <c r="F99" s="64"/>
      <c r="G99" s="64"/>
      <c r="H99" s="17"/>
      <c r="I99" s="64"/>
      <c r="J99" s="64"/>
      <c r="K99" s="17"/>
      <c r="L99" s="17"/>
      <c r="M99" s="17"/>
      <c r="N99" s="17"/>
      <c r="O99" s="17"/>
      <c r="P99" s="17"/>
      <c r="Q99" s="17"/>
      <c r="R99" s="30"/>
      <c r="S99" s="30"/>
      <c r="T99" s="17"/>
      <c r="U99" s="17"/>
      <c r="V99" s="17"/>
      <c r="W99" s="17"/>
      <c r="X99" s="17"/>
      <c r="Y99" s="17"/>
    </row>
    <row r="100" spans="3:25" x14ac:dyDescent="0.2">
      <c r="C100" s="17"/>
      <c r="D100" s="17"/>
      <c r="E100" s="17"/>
      <c r="F100" s="64"/>
      <c r="G100" s="64"/>
      <c r="H100" s="17"/>
      <c r="I100" s="64"/>
      <c r="J100" s="64"/>
      <c r="K100" s="17"/>
      <c r="L100" s="17"/>
      <c r="M100" s="17"/>
      <c r="N100" s="17"/>
      <c r="O100" s="17"/>
      <c r="P100" s="17"/>
      <c r="Q100" s="17"/>
      <c r="R100" s="30"/>
      <c r="S100" s="30"/>
      <c r="T100" s="17"/>
      <c r="U100" s="17"/>
      <c r="V100" s="17"/>
      <c r="W100" s="17"/>
      <c r="X100" s="17"/>
      <c r="Y100" s="17"/>
    </row>
    <row r="101" spans="3:25" x14ac:dyDescent="0.2">
      <c r="C101" s="17"/>
      <c r="D101" s="17"/>
      <c r="E101" s="17"/>
      <c r="F101" s="64"/>
      <c r="G101" s="64"/>
      <c r="H101" s="17"/>
      <c r="I101" s="64"/>
      <c r="J101" s="64"/>
      <c r="K101" s="17"/>
      <c r="L101" s="17"/>
      <c r="M101" s="17"/>
      <c r="N101" s="17"/>
      <c r="O101" s="17"/>
      <c r="P101" s="17"/>
      <c r="Q101" s="17"/>
      <c r="R101" s="30"/>
      <c r="S101" s="30"/>
      <c r="T101" s="17"/>
      <c r="U101" s="17"/>
      <c r="V101" s="17"/>
      <c r="W101" s="17"/>
      <c r="X101" s="17"/>
      <c r="Y101" s="17"/>
    </row>
    <row r="107" spans="3:25" x14ac:dyDescent="0.2">
      <c r="C107" s="17"/>
      <c r="D107" s="17"/>
      <c r="E107" s="17"/>
      <c r="F107" s="64"/>
      <c r="G107" s="64"/>
      <c r="H107" s="17"/>
      <c r="I107" s="64"/>
      <c r="J107" s="64"/>
      <c r="K107" s="17"/>
      <c r="L107" s="17"/>
      <c r="M107" s="17"/>
      <c r="N107" s="17"/>
      <c r="O107" s="17"/>
      <c r="P107" s="17"/>
      <c r="Q107" s="17"/>
      <c r="R107" s="30"/>
      <c r="S107" s="30"/>
      <c r="T107" s="17"/>
      <c r="U107" s="17"/>
      <c r="V107" s="17"/>
      <c r="W107" s="17"/>
      <c r="X107" s="17"/>
      <c r="Y107" s="17"/>
    </row>
    <row r="133" spans="3:25" x14ac:dyDescent="0.2">
      <c r="C133" s="17"/>
      <c r="D133" s="17"/>
      <c r="E133" s="17"/>
      <c r="F133" s="64"/>
      <c r="G133" s="64"/>
      <c r="H133" s="17"/>
      <c r="I133" s="64"/>
      <c r="J133" s="64"/>
      <c r="K133" s="17"/>
      <c r="L133" s="17"/>
      <c r="M133" s="17"/>
      <c r="N133" s="17"/>
      <c r="O133" s="17"/>
      <c r="P133" s="17"/>
      <c r="Q133" s="17"/>
      <c r="R133" s="30"/>
      <c r="S133" s="30"/>
      <c r="T133" s="17"/>
      <c r="U133" s="17"/>
      <c r="V133" s="17"/>
      <c r="W133" s="17"/>
      <c r="X133" s="17"/>
      <c r="Y133" s="17"/>
    </row>
    <row r="134" spans="3:25" x14ac:dyDescent="0.2">
      <c r="C134" s="17"/>
      <c r="D134" s="17"/>
      <c r="E134" s="17"/>
      <c r="F134" s="64"/>
      <c r="G134" s="64"/>
      <c r="H134" s="17"/>
      <c r="I134" s="64"/>
      <c r="J134" s="64"/>
      <c r="K134" s="17"/>
      <c r="L134" s="17"/>
      <c r="M134" s="17"/>
      <c r="N134" s="17"/>
      <c r="O134" s="17"/>
      <c r="P134" s="17"/>
      <c r="Q134" s="17"/>
      <c r="R134" s="30"/>
      <c r="S134" s="30"/>
      <c r="T134" s="17"/>
      <c r="U134" s="17"/>
      <c r="V134" s="17"/>
      <c r="W134" s="17"/>
      <c r="X134" s="17"/>
      <c r="Y134" s="17"/>
    </row>
  </sheetData>
  <mergeCells count="41">
    <mergeCell ref="R3:Z4"/>
    <mergeCell ref="M69:Q69"/>
    <mergeCell ref="R5:S5"/>
    <mergeCell ref="L63:L68"/>
    <mergeCell ref="M68:Q68"/>
    <mergeCell ref="M67:Q67"/>
    <mergeCell ref="M65:Q65"/>
    <mergeCell ref="M63:Q63"/>
    <mergeCell ref="M64:Q64"/>
    <mergeCell ref="M66:Q66"/>
    <mergeCell ref="B63:B64"/>
    <mergeCell ref="A63:A64"/>
    <mergeCell ref="C63:C64"/>
    <mergeCell ref="D63:D64"/>
    <mergeCell ref="E63:E64"/>
    <mergeCell ref="A1:Y1"/>
    <mergeCell ref="A3:A6"/>
    <mergeCell ref="B3:B6"/>
    <mergeCell ref="V5:W5"/>
    <mergeCell ref="L4:O4"/>
    <mergeCell ref="P3:Q4"/>
    <mergeCell ref="K4:K6"/>
    <mergeCell ref="H4:H6"/>
    <mergeCell ref="L5:L6"/>
    <mergeCell ref="T5:U5"/>
    <mergeCell ref="Q5:Q6"/>
    <mergeCell ref="M5:O5"/>
    <mergeCell ref="P5:P6"/>
    <mergeCell ref="C3:E5"/>
    <mergeCell ref="F3:G5"/>
    <mergeCell ref="X5:Z5"/>
    <mergeCell ref="H3:J3"/>
    <mergeCell ref="I4:I6"/>
    <mergeCell ref="J4:J6"/>
    <mergeCell ref="K3:O3"/>
    <mergeCell ref="F63:F64"/>
    <mergeCell ref="G63:G64"/>
    <mergeCell ref="I63:I64"/>
    <mergeCell ref="J63:J64"/>
    <mergeCell ref="H63:H64"/>
    <mergeCell ref="K63:K64"/>
  </mergeCells>
  <phoneticPr fontId="4" type="noConversion"/>
  <conditionalFormatting sqref="K52:W52 N8:N62 K18:W18 M39:X39 K46:Q46 O14:S1048576 M70:N1048576 A65:K1048576 A56:K60 R5:W6 K8:W8 K14:W14 K32:W33 K28:T31 K29:XFD31 K53:XFD53 A8:G55 K32:K55 A1:XFD2 X5 AA3:XFD5 X6:XFD6 AA7:XFD7 K8:L13 L14:L16 L20:L1048576 T8:XFD1048576 N8:S13 K17:N31 M32:N68 A63:K63 A61:A62 C61:K62 A3:E6 K4:Q6 P3:Q3 A7:B7">
    <cfRule type="cellIs" dxfId="11" priority="55" operator="equal">
      <formula>0</formula>
    </cfRule>
  </conditionalFormatting>
  <conditionalFormatting sqref="K7:Z7 H9:H13 H15:H16 H19:H31 H34:H35 H40:H42 H47:H48 H54:J55 H53 H7:J8 H14:J14 H36:J39 H43:J46 H49:J52 H32:J33 H17:J18">
    <cfRule type="cellIs" dxfId="10" priority="34" operator="equal">
      <formula>0</formula>
    </cfRule>
  </conditionalFormatting>
  <conditionalFormatting sqref="C7:G7">
    <cfRule type="cellIs" dxfId="9" priority="28" operator="equal">
      <formula>0</formula>
    </cfRule>
    <cfRule type="cellIs" dxfId="8" priority="29" operator="equal">
      <formula>0</formula>
    </cfRule>
  </conditionalFormatting>
  <conditionalFormatting sqref="C7:G7">
    <cfRule type="cellIs" dxfId="7" priority="27" operator="equal">
      <formula>0</formula>
    </cfRule>
  </conditionalFormatting>
  <conditionalFormatting sqref="I53:J53">
    <cfRule type="cellIs" dxfId="6" priority="1" operator="equal">
      <formula>0</formula>
    </cfRule>
  </conditionalFormatting>
  <conditionalFormatting sqref="I9:J13">
    <cfRule type="cellIs" dxfId="5" priority="7" operator="equal">
      <formula>0</formula>
    </cfRule>
  </conditionalFormatting>
  <conditionalFormatting sqref="J15:J16">
    <cfRule type="cellIs" dxfId="4" priority="6" operator="equal">
      <formula>0</formula>
    </cfRule>
  </conditionalFormatting>
  <conditionalFormatting sqref="I19:J31">
    <cfRule type="cellIs" dxfId="3" priority="5" operator="equal">
      <formula>0</formula>
    </cfRule>
  </conditionalFormatting>
  <conditionalFormatting sqref="I34:J35">
    <cfRule type="cellIs" dxfId="2" priority="4" operator="equal">
      <formula>0</formula>
    </cfRule>
  </conditionalFormatting>
  <conditionalFormatting sqref="I40:J42">
    <cfRule type="cellIs" dxfId="1" priority="3" operator="equal">
      <formula>0</formula>
    </cfRule>
  </conditionalFormatting>
  <conditionalFormatting sqref="I47:J48">
    <cfRule type="cellIs" dxfId="0" priority="2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8" scale="66" fitToHeight="0" orientation="landscape" r:id="rId1"/>
  <headerFooter alignWithMargins="0"/>
  <cellWatches>
    <cellWatch r="M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43" zoomScale="85" zoomScaleNormal="85" workbookViewId="0">
      <selection activeCell="F57" sqref="F57"/>
    </sheetView>
  </sheetViews>
  <sheetFormatPr defaultRowHeight="12.75" x14ac:dyDescent="0.2"/>
  <cols>
    <col min="1" max="1" width="9.140625" style="11"/>
    <col min="2" max="2" width="52" style="11" customWidth="1"/>
    <col min="3" max="3" width="10.28515625" style="13" customWidth="1"/>
    <col min="4" max="4" width="16" style="11" customWidth="1"/>
    <col min="5" max="5" width="17.85546875" style="13" customWidth="1"/>
    <col min="6" max="6" width="70.7109375" style="11" customWidth="1"/>
    <col min="7" max="7" width="0.42578125" style="11" customWidth="1"/>
    <col min="8" max="8" width="25.5703125" style="11" customWidth="1"/>
    <col min="9" max="9" width="6.140625" style="11" customWidth="1"/>
    <col min="10" max="10" width="6" style="11" customWidth="1"/>
    <col min="11" max="11" width="6.28515625" style="11" customWidth="1"/>
    <col min="12" max="12" width="5.7109375" style="11" customWidth="1"/>
    <col min="13" max="13" width="4.7109375" style="11" customWidth="1"/>
    <col min="14" max="16384" width="9.140625" style="11"/>
  </cols>
  <sheetData>
    <row r="1" spans="1:8" ht="27" customHeight="1" thickBot="1" x14ac:dyDescent="0.25">
      <c r="B1" s="457" t="s">
        <v>77</v>
      </c>
      <c r="C1" s="458"/>
      <c r="D1" s="458"/>
      <c r="E1" s="465" t="s">
        <v>73</v>
      </c>
      <c r="F1" s="465"/>
      <c r="G1" s="465"/>
      <c r="H1" s="465"/>
    </row>
    <row r="2" spans="1:8" ht="30" customHeight="1" x14ac:dyDescent="0.2">
      <c r="A2" s="19" t="s">
        <v>26</v>
      </c>
      <c r="B2" s="20" t="s">
        <v>25</v>
      </c>
      <c r="C2" s="20" t="s">
        <v>74</v>
      </c>
      <c r="D2" s="21" t="s">
        <v>75</v>
      </c>
      <c r="E2" s="14" t="s">
        <v>26</v>
      </c>
      <c r="F2" s="462" t="s">
        <v>25</v>
      </c>
      <c r="G2" s="463"/>
      <c r="H2" s="464"/>
    </row>
    <row r="3" spans="1:8" ht="15.95" customHeight="1" x14ac:dyDescent="0.2">
      <c r="A3" s="157" t="s">
        <v>158</v>
      </c>
      <c r="B3" s="158" t="s">
        <v>37</v>
      </c>
      <c r="C3" s="78" t="s">
        <v>288</v>
      </c>
      <c r="D3" s="159">
        <v>4</v>
      </c>
      <c r="E3" s="15"/>
      <c r="F3" s="442" t="s">
        <v>69</v>
      </c>
      <c r="G3" s="443"/>
      <c r="H3" s="444"/>
    </row>
    <row r="4" spans="1:8" ht="17.25" customHeight="1" x14ac:dyDescent="0.2">
      <c r="A4" s="157" t="s">
        <v>159</v>
      </c>
      <c r="B4" s="158" t="s">
        <v>52</v>
      </c>
      <c r="C4" s="78" t="s">
        <v>288</v>
      </c>
      <c r="D4" s="159">
        <v>6</v>
      </c>
      <c r="E4" s="149">
        <v>1</v>
      </c>
      <c r="F4" s="445" t="s">
        <v>130</v>
      </c>
      <c r="G4" s="446"/>
      <c r="H4" s="447"/>
    </row>
    <row r="5" spans="1:8" ht="15.95" customHeight="1" x14ac:dyDescent="0.2">
      <c r="A5" s="157" t="s">
        <v>76</v>
      </c>
      <c r="B5" s="158" t="s">
        <v>53</v>
      </c>
      <c r="C5" s="78">
        <v>6</v>
      </c>
      <c r="D5" s="159">
        <v>4</v>
      </c>
      <c r="E5" s="149">
        <v>2</v>
      </c>
      <c r="F5" s="445" t="s">
        <v>122</v>
      </c>
      <c r="G5" s="446"/>
      <c r="H5" s="447"/>
    </row>
    <row r="6" spans="1:8" ht="15.95" customHeight="1" thickBot="1" x14ac:dyDescent="0.25">
      <c r="A6" s="160"/>
      <c r="B6" s="161" t="s">
        <v>62</v>
      </c>
      <c r="C6" s="79"/>
      <c r="D6" s="162">
        <v>14</v>
      </c>
      <c r="E6" s="149">
        <v>3</v>
      </c>
      <c r="F6" s="459" t="s">
        <v>168</v>
      </c>
      <c r="G6" s="460"/>
      <c r="H6" s="461"/>
    </row>
    <row r="7" spans="1:8" ht="15.95" customHeight="1" x14ac:dyDescent="0.2">
      <c r="E7" s="149">
        <v>4</v>
      </c>
      <c r="F7" s="445" t="s">
        <v>241</v>
      </c>
      <c r="G7" s="446"/>
      <c r="H7" s="447"/>
    </row>
    <row r="8" spans="1:8" s="46" customFormat="1" ht="15.95" customHeight="1" x14ac:dyDescent="0.2">
      <c r="C8" s="13"/>
      <c r="E8" s="149">
        <v>5</v>
      </c>
      <c r="F8" s="208" t="s">
        <v>242</v>
      </c>
      <c r="G8" s="209"/>
      <c r="H8" s="210"/>
    </row>
    <row r="9" spans="1:8" ht="15.95" customHeight="1" x14ac:dyDescent="0.2">
      <c r="E9" s="149">
        <v>6</v>
      </c>
      <c r="F9" s="445" t="s">
        <v>128</v>
      </c>
      <c r="G9" s="446"/>
      <c r="H9" s="447"/>
    </row>
    <row r="10" spans="1:8" ht="15.95" customHeight="1" x14ac:dyDescent="0.2">
      <c r="E10" s="149">
        <v>7</v>
      </c>
      <c r="F10" s="445" t="s">
        <v>243</v>
      </c>
      <c r="G10" s="446"/>
      <c r="H10" s="447"/>
    </row>
    <row r="11" spans="1:8" ht="15.95" customHeight="1" x14ac:dyDescent="0.2">
      <c r="A11" s="22"/>
      <c r="B11" s="22"/>
      <c r="C11" s="40"/>
      <c r="D11" s="23"/>
      <c r="E11" s="149">
        <v>8</v>
      </c>
      <c r="F11" s="445" t="s">
        <v>143</v>
      </c>
      <c r="G11" s="446"/>
      <c r="H11" s="447"/>
    </row>
    <row r="12" spans="1:8" ht="20.25" customHeight="1" x14ac:dyDescent="0.2">
      <c r="A12" s="22"/>
      <c r="B12" s="22"/>
      <c r="C12" s="40"/>
      <c r="D12" s="23"/>
      <c r="E12" s="149">
        <v>9</v>
      </c>
      <c r="F12" s="445" t="s">
        <v>202</v>
      </c>
      <c r="G12" s="446"/>
      <c r="H12" s="447"/>
    </row>
    <row r="13" spans="1:8" ht="15.95" customHeight="1" x14ac:dyDescent="0.2">
      <c r="A13" s="22"/>
      <c r="B13" s="22"/>
      <c r="C13" s="40"/>
      <c r="D13" s="23"/>
      <c r="E13" s="149">
        <v>10</v>
      </c>
      <c r="F13" s="445" t="s">
        <v>244</v>
      </c>
      <c r="G13" s="446"/>
      <c r="H13" s="447"/>
    </row>
    <row r="14" spans="1:8" ht="17.25" customHeight="1" x14ac:dyDescent="0.2">
      <c r="A14" s="24"/>
      <c r="B14" s="26"/>
      <c r="C14" s="27"/>
      <c r="D14" s="25"/>
      <c r="E14" s="149">
        <v>11</v>
      </c>
      <c r="F14" s="445" t="s">
        <v>203</v>
      </c>
      <c r="G14" s="446"/>
      <c r="H14" s="447"/>
    </row>
    <row r="15" spans="1:8" s="58" customFormat="1" ht="14.25" customHeight="1" x14ac:dyDescent="0.2">
      <c r="A15" s="54"/>
      <c r="B15" s="55"/>
      <c r="C15" s="56"/>
      <c r="D15" s="57"/>
      <c r="E15" s="149">
        <v>12</v>
      </c>
      <c r="F15" s="208" t="s">
        <v>205</v>
      </c>
      <c r="G15" s="209"/>
      <c r="H15" s="210"/>
    </row>
    <row r="16" spans="1:8" ht="15.95" customHeight="1" x14ac:dyDescent="0.2">
      <c r="A16" s="22"/>
      <c r="B16" s="22"/>
      <c r="C16" s="40"/>
      <c r="D16" s="23"/>
      <c r="E16" s="149">
        <v>13</v>
      </c>
      <c r="F16" s="445" t="s">
        <v>245</v>
      </c>
      <c r="G16" s="446"/>
      <c r="H16" s="447"/>
    </row>
    <row r="17" spans="1:13" ht="14.25" customHeight="1" x14ac:dyDescent="0.2">
      <c r="A17" s="22"/>
      <c r="B17" s="22"/>
      <c r="C17" s="40"/>
      <c r="D17" s="23"/>
      <c r="E17" s="149">
        <v>14</v>
      </c>
      <c r="F17" s="445" t="s">
        <v>169</v>
      </c>
      <c r="G17" s="446"/>
      <c r="H17" s="447"/>
    </row>
    <row r="18" spans="1:13" ht="15.95" customHeight="1" x14ac:dyDescent="0.2">
      <c r="A18" s="22"/>
      <c r="B18" s="22"/>
      <c r="C18" s="40"/>
      <c r="D18" s="23"/>
      <c r="E18" s="149">
        <v>15</v>
      </c>
      <c r="F18" s="445" t="s">
        <v>204</v>
      </c>
      <c r="G18" s="446"/>
      <c r="H18" s="447"/>
    </row>
    <row r="19" spans="1:13" ht="15.95" customHeight="1" x14ac:dyDescent="0.2">
      <c r="A19" s="22"/>
      <c r="B19" s="22"/>
      <c r="C19" s="40"/>
      <c r="D19" s="41"/>
      <c r="E19" s="149"/>
      <c r="F19" s="442" t="s">
        <v>70</v>
      </c>
      <c r="G19" s="443"/>
      <c r="H19" s="444"/>
    </row>
    <row r="20" spans="1:13" ht="15.95" customHeight="1" x14ac:dyDescent="0.2">
      <c r="A20" s="22"/>
      <c r="B20" s="22"/>
      <c r="C20" s="40"/>
      <c r="D20" s="23"/>
      <c r="E20" s="149" t="s">
        <v>66</v>
      </c>
      <c r="F20" s="453" t="s">
        <v>206</v>
      </c>
      <c r="G20" s="454"/>
      <c r="H20" s="455"/>
    </row>
    <row r="21" spans="1:13" ht="15.95" customHeight="1" x14ac:dyDescent="0.2">
      <c r="A21" s="22"/>
      <c r="B21" s="22"/>
      <c r="C21" s="43"/>
      <c r="D21" s="23"/>
      <c r="E21" s="149" t="s">
        <v>67</v>
      </c>
      <c r="F21" s="153" t="s">
        <v>207</v>
      </c>
      <c r="G21" s="154"/>
      <c r="H21" s="155"/>
    </row>
    <row r="22" spans="1:13" ht="15.95" customHeight="1" x14ac:dyDescent="0.2">
      <c r="A22" s="22"/>
      <c r="B22" s="22"/>
      <c r="C22" s="40"/>
      <c r="D22" s="22"/>
      <c r="E22" s="149"/>
      <c r="F22" s="442" t="s">
        <v>71</v>
      </c>
      <c r="G22" s="443"/>
      <c r="H22" s="444"/>
    </row>
    <row r="23" spans="1:13" ht="15.95" customHeight="1" x14ac:dyDescent="0.2">
      <c r="A23" s="22"/>
      <c r="B23" s="22"/>
      <c r="C23" s="40"/>
      <c r="D23" s="22"/>
      <c r="E23" s="149" t="s">
        <v>66</v>
      </c>
      <c r="F23" s="445" t="s">
        <v>131</v>
      </c>
      <c r="G23" s="446"/>
      <c r="H23" s="447"/>
    </row>
    <row r="24" spans="1:13" ht="15.95" customHeight="1" x14ac:dyDescent="0.2">
      <c r="A24" s="22"/>
      <c r="B24" s="22"/>
      <c r="C24" s="40"/>
      <c r="D24" s="22"/>
      <c r="E24" s="149" t="s">
        <v>67</v>
      </c>
      <c r="F24" s="445" t="s">
        <v>142</v>
      </c>
      <c r="G24" s="446"/>
      <c r="H24" s="447"/>
    </row>
    <row r="25" spans="1:13" ht="16.5" customHeight="1" x14ac:dyDescent="0.2">
      <c r="A25" s="22"/>
      <c r="B25" s="22"/>
      <c r="C25" s="40"/>
      <c r="D25" s="22"/>
      <c r="E25" s="149" t="s">
        <v>68</v>
      </c>
      <c r="F25" s="150" t="s">
        <v>219</v>
      </c>
      <c r="G25" s="151"/>
      <c r="H25" s="152"/>
    </row>
    <row r="26" spans="1:13" ht="12" customHeight="1" x14ac:dyDescent="0.2">
      <c r="A26" s="22"/>
      <c r="B26" s="22"/>
      <c r="C26" s="40"/>
      <c r="D26" s="22"/>
      <c r="E26" s="149"/>
      <c r="F26" s="442" t="s">
        <v>72</v>
      </c>
      <c r="G26" s="443"/>
      <c r="H26" s="444"/>
    </row>
    <row r="27" spans="1:13" ht="14.25" customHeight="1" x14ac:dyDescent="0.2">
      <c r="A27" s="22"/>
      <c r="B27" s="22"/>
      <c r="C27" s="40"/>
      <c r="D27" s="22"/>
      <c r="E27" s="149" t="s">
        <v>66</v>
      </c>
      <c r="F27" s="445" t="s">
        <v>123</v>
      </c>
      <c r="G27" s="446"/>
      <c r="H27" s="447"/>
    </row>
    <row r="28" spans="1:13" ht="17.25" customHeight="1" thickBot="1" x14ac:dyDescent="0.25">
      <c r="A28" s="22"/>
      <c r="B28" s="22"/>
      <c r="C28" s="40"/>
      <c r="D28" s="22"/>
      <c r="E28" s="156" t="s">
        <v>67</v>
      </c>
      <c r="F28" s="448" t="s">
        <v>124</v>
      </c>
      <c r="G28" s="449"/>
      <c r="H28" s="450"/>
    </row>
    <row r="29" spans="1:13" ht="18.75" customHeight="1" x14ac:dyDescent="0.2"/>
    <row r="30" spans="1:13" s="49" customFormat="1" ht="26.25" customHeight="1" x14ac:dyDescent="0.2">
      <c r="C30" s="50"/>
      <c r="D30" s="451" t="s">
        <v>125</v>
      </c>
      <c r="E30" s="451"/>
      <c r="F30" s="451"/>
    </row>
    <row r="31" spans="1:13" s="49" customFormat="1" ht="151.5" customHeight="1" x14ac:dyDescent="0.2">
      <c r="A31" s="452" t="s">
        <v>294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</row>
    <row r="32" spans="1:13" s="49" customFormat="1" ht="24.75" customHeight="1" x14ac:dyDescent="0.2">
      <c r="A32" s="437" t="s">
        <v>289</v>
      </c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</row>
    <row r="33" spans="1:13" s="49" customFormat="1" ht="42" customHeight="1" x14ac:dyDescent="0.2">
      <c r="A33" s="437" t="s">
        <v>226</v>
      </c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</row>
    <row r="34" spans="1:13" s="49" customFormat="1" ht="79.5" customHeight="1" x14ac:dyDescent="0.2">
      <c r="A34" s="437" t="s">
        <v>290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</row>
    <row r="35" spans="1:13" s="49" customFormat="1" ht="37.5" customHeight="1" x14ac:dyDescent="0.2">
      <c r="A35" s="437" t="s">
        <v>291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</row>
    <row r="36" spans="1:13" s="49" customFormat="1" ht="115.5" customHeight="1" x14ac:dyDescent="0.2">
      <c r="A36" s="437" t="s">
        <v>292</v>
      </c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</row>
    <row r="37" spans="1:13" s="49" customFormat="1" ht="23.25" customHeight="1" x14ac:dyDescent="0.2">
      <c r="A37" s="437" t="s">
        <v>218</v>
      </c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</row>
    <row r="38" spans="1:13" s="51" customFormat="1" ht="61.5" customHeight="1" x14ac:dyDescent="0.2">
      <c r="A38" s="437" t="s">
        <v>227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</row>
    <row r="39" spans="1:13" s="49" customFormat="1" ht="42" customHeight="1" x14ac:dyDescent="0.2">
      <c r="A39" s="437" t="s">
        <v>170</v>
      </c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</row>
    <row r="40" spans="1:13" s="49" customFormat="1" ht="177.75" customHeight="1" x14ac:dyDescent="0.2">
      <c r="A40" s="437" t="s">
        <v>293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</row>
    <row r="41" spans="1:13" s="49" customFormat="1" ht="39.75" customHeight="1" x14ac:dyDescent="0.2">
      <c r="A41" s="437" t="s">
        <v>228</v>
      </c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</row>
    <row r="42" spans="1:13" s="65" customFormat="1" ht="24" customHeight="1" x14ac:dyDescent="0.2">
      <c r="A42" s="441" t="s">
        <v>270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</row>
    <row r="43" spans="1:13" s="49" customFormat="1" ht="60" customHeight="1" x14ac:dyDescent="0.2">
      <c r="A43" s="437" t="s">
        <v>271</v>
      </c>
      <c r="B43" s="437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7"/>
    </row>
    <row r="44" spans="1:13" ht="21.75" customHeight="1" x14ac:dyDescent="0.2">
      <c r="A44" s="439" t="s">
        <v>160</v>
      </c>
      <c r="B44" s="439"/>
      <c r="C44" s="163"/>
      <c r="D44" s="164"/>
      <c r="E44" s="163"/>
      <c r="F44" s="164"/>
      <c r="G44" s="164"/>
      <c r="H44" s="164"/>
    </row>
    <row r="45" spans="1:13" ht="15" customHeight="1" x14ac:dyDescent="0.25">
      <c r="A45" s="440" t="s">
        <v>232</v>
      </c>
      <c r="B45" s="440"/>
      <c r="C45" s="216"/>
      <c r="D45" s="216"/>
      <c r="E45" s="440" t="s">
        <v>233</v>
      </c>
      <c r="F45" s="440"/>
      <c r="G45" s="164"/>
      <c r="H45" s="164"/>
    </row>
    <row r="46" spans="1:13" ht="15" customHeight="1" x14ac:dyDescent="0.25">
      <c r="A46" s="440" t="s">
        <v>232</v>
      </c>
      <c r="B46" s="440"/>
      <c r="C46" s="216"/>
      <c r="D46" s="216"/>
      <c r="E46" s="440" t="s">
        <v>234</v>
      </c>
      <c r="F46" s="440"/>
      <c r="G46" s="164"/>
      <c r="H46" s="164"/>
    </row>
    <row r="47" spans="1:13" ht="17.25" customHeight="1" x14ac:dyDescent="0.2">
      <c r="A47" s="438" t="s">
        <v>235</v>
      </c>
      <c r="B47" s="438"/>
      <c r="C47" s="217"/>
      <c r="D47" s="217"/>
      <c r="E47" s="438" t="s">
        <v>236</v>
      </c>
      <c r="F47" s="438"/>
      <c r="G47" s="164"/>
      <c r="H47" s="164"/>
      <c r="J47" s="350"/>
      <c r="K47" s="350"/>
      <c r="L47" s="350"/>
    </row>
    <row r="48" spans="1:13" ht="17.25" customHeight="1" x14ac:dyDescent="0.2">
      <c r="A48" s="438" t="s">
        <v>154</v>
      </c>
      <c r="B48" s="438"/>
      <c r="C48" s="217"/>
      <c r="D48" s="217"/>
      <c r="E48" s="438" t="s">
        <v>237</v>
      </c>
      <c r="F48" s="438"/>
      <c r="G48" s="164"/>
      <c r="H48" s="164"/>
      <c r="J48" s="44"/>
      <c r="K48" s="44"/>
      <c r="L48" s="44"/>
    </row>
    <row r="49" spans="1:9" ht="15" x14ac:dyDescent="0.2">
      <c r="A49" s="350"/>
      <c r="B49" s="350"/>
      <c r="C49" s="163"/>
      <c r="D49" s="164"/>
      <c r="E49" s="163"/>
      <c r="F49" s="164"/>
      <c r="G49" s="164"/>
      <c r="H49" s="164"/>
    </row>
    <row r="50" spans="1:9" ht="15" x14ac:dyDescent="0.2">
      <c r="A50" s="164"/>
      <c r="B50" s="164"/>
      <c r="C50" s="163"/>
      <c r="D50" s="164"/>
      <c r="E50" s="163"/>
      <c r="F50" s="164"/>
      <c r="G50" s="164"/>
      <c r="H50" s="164"/>
    </row>
    <row r="51" spans="1:9" ht="24" customHeight="1" x14ac:dyDescent="0.2">
      <c r="A51" s="439" t="s">
        <v>177</v>
      </c>
      <c r="B51" s="456"/>
      <c r="C51" s="456"/>
      <c r="D51" s="456"/>
      <c r="E51" s="456"/>
      <c r="F51" s="456"/>
      <c r="G51" s="456"/>
      <c r="H51" s="456"/>
      <c r="I51" s="13"/>
    </row>
    <row r="52" spans="1:9" ht="20.25" customHeight="1" x14ac:dyDescent="0.2">
      <c r="A52" s="466" t="s">
        <v>296</v>
      </c>
      <c r="B52" s="439"/>
      <c r="C52" s="439"/>
      <c r="D52" s="439"/>
      <c r="E52" s="439"/>
      <c r="F52" s="439"/>
      <c r="G52" s="439"/>
      <c r="H52" s="439"/>
    </row>
    <row r="53" spans="1:9" ht="15" customHeight="1" x14ac:dyDescent="0.2">
      <c r="A53" s="439" t="s">
        <v>295</v>
      </c>
      <c r="B53" s="439"/>
      <c r="C53" s="439"/>
      <c r="D53" s="439"/>
      <c r="E53" s="439"/>
      <c r="F53" s="439"/>
      <c r="G53" s="439"/>
      <c r="H53" s="439"/>
    </row>
    <row r="54" spans="1:9" ht="15" x14ac:dyDescent="0.2">
      <c r="A54" s="164" t="s">
        <v>178</v>
      </c>
      <c r="B54" s="164"/>
      <c r="C54" s="163"/>
      <c r="D54" s="164"/>
      <c r="E54" s="163"/>
      <c r="F54" s="164"/>
      <c r="G54" s="164"/>
      <c r="H54" s="164"/>
    </row>
    <row r="55" spans="1:9" ht="15" x14ac:dyDescent="0.2">
      <c r="A55" s="164"/>
      <c r="B55" s="164"/>
      <c r="C55" s="163"/>
      <c r="D55" s="164"/>
      <c r="E55" s="163"/>
      <c r="F55" s="164"/>
      <c r="G55" s="164"/>
      <c r="H55" s="164"/>
    </row>
  </sheetData>
  <mergeCells count="53">
    <mergeCell ref="A51:H51"/>
    <mergeCell ref="A52:H52"/>
    <mergeCell ref="A53:H53"/>
    <mergeCell ref="B1:D1"/>
    <mergeCell ref="F4:H4"/>
    <mergeCell ref="F5:H5"/>
    <mergeCell ref="F6:H6"/>
    <mergeCell ref="F2:H2"/>
    <mergeCell ref="E1:H1"/>
    <mergeCell ref="F14:H14"/>
    <mergeCell ref="F16:H16"/>
    <mergeCell ref="F3:H3"/>
    <mergeCell ref="F17:H17"/>
    <mergeCell ref="F7:H7"/>
    <mergeCell ref="F10:H10"/>
    <mergeCell ref="E45:F45"/>
    <mergeCell ref="F11:H11"/>
    <mergeCell ref="F13:H13"/>
    <mergeCell ref="F9:H9"/>
    <mergeCell ref="F12:H12"/>
    <mergeCell ref="A31:M31"/>
    <mergeCell ref="F18:H18"/>
    <mergeCell ref="F20:H20"/>
    <mergeCell ref="F19:H19"/>
    <mergeCell ref="A49:B49"/>
    <mergeCell ref="F22:H22"/>
    <mergeCell ref="F26:H26"/>
    <mergeCell ref="F27:H27"/>
    <mergeCell ref="F28:H28"/>
    <mergeCell ref="D30:F30"/>
    <mergeCell ref="A32:M32"/>
    <mergeCell ref="A33:M33"/>
    <mergeCell ref="A34:M34"/>
    <mergeCell ref="A35:M35"/>
    <mergeCell ref="A36:M36"/>
    <mergeCell ref="F23:H23"/>
    <mergeCell ref="F24:H24"/>
    <mergeCell ref="J47:L47"/>
    <mergeCell ref="E46:F46"/>
    <mergeCell ref="A37:M37"/>
    <mergeCell ref="A38:M38"/>
    <mergeCell ref="A39:M39"/>
    <mergeCell ref="A40:M40"/>
    <mergeCell ref="A48:B48"/>
    <mergeCell ref="A47:B47"/>
    <mergeCell ref="E47:F47"/>
    <mergeCell ref="E48:F48"/>
    <mergeCell ref="A44:B44"/>
    <mergeCell ref="A45:B45"/>
    <mergeCell ref="A46:B46"/>
    <mergeCell ref="A41:M41"/>
    <mergeCell ref="A43:M43"/>
    <mergeCell ref="A42:M42"/>
  </mergeCells>
  <phoneticPr fontId="4" type="noConversion"/>
  <pageMargins left="0.78740157480314965" right="0.39370078740157483" top="0.59055118110236227" bottom="0.39370078740157483" header="0.51181102362204722" footer="0.51181102362204722"/>
  <pageSetup paperSize="8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</vt:lpstr>
      <vt:lpstr>3-4</vt:lpstr>
      <vt:lpstr>5-8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2019-04-04T14:08:41Z</cp:lastPrinted>
  <dcterms:created xsi:type="dcterms:W3CDTF">2005-01-19T10:32:31Z</dcterms:created>
  <dcterms:modified xsi:type="dcterms:W3CDTF">2019-04-04T14:08:44Z</dcterms:modified>
</cp:coreProperties>
</file>